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760"/>
  </bookViews>
  <sheets>
    <sheet name="ГЗ" sheetId="1" r:id="rId1"/>
    <sheet name="иные цели" sheetId="2" r:id="rId2"/>
    <sheet name="платные" sheetId="3" r:id="rId3"/>
  </sheets>
  <calcPr calcId="145621"/>
</workbook>
</file>

<file path=xl/calcChain.xml><?xml version="1.0" encoding="utf-8"?>
<calcChain xmlns="http://schemas.openxmlformats.org/spreadsheetml/2006/main">
  <c r="K10" i="3" l="1"/>
  <c r="K11" i="3"/>
  <c r="G42" i="1" l="1"/>
  <c r="G48" i="1" l="1"/>
  <c r="F47" i="1"/>
  <c r="K17" i="3"/>
  <c r="K34" i="3"/>
  <c r="K9" i="3" l="1"/>
  <c r="F21" i="3" l="1"/>
  <c r="F50" i="3"/>
  <c r="V40" i="2" l="1"/>
  <c r="T12" i="2"/>
  <c r="U12" i="2" s="1"/>
  <c r="U9" i="2"/>
  <c r="T8" i="2"/>
  <c r="U8" i="2" s="1"/>
  <c r="V18" i="2"/>
  <c r="V19" i="2"/>
  <c r="V31" i="2"/>
  <c r="V42" i="2"/>
  <c r="V43" i="2"/>
  <c r="V44" i="2"/>
  <c r="V47" i="2"/>
  <c r="V48" i="2"/>
  <c r="V49" i="2"/>
  <c r="E12" i="1" l="1"/>
  <c r="G28" i="1"/>
  <c r="O50" i="3" l="1"/>
  <c r="N50" i="3"/>
  <c r="O57" i="3"/>
  <c r="Q42" i="2" l="1"/>
  <c r="R43" i="2"/>
  <c r="R47" i="2" l="1"/>
  <c r="J8" i="3"/>
  <c r="O32" i="3" l="1"/>
  <c r="K32" i="3"/>
  <c r="N8" i="3"/>
  <c r="O10" i="3"/>
  <c r="O48" i="3" l="1"/>
  <c r="O47" i="3" s="1"/>
  <c r="N47" i="3"/>
  <c r="O31" i="3"/>
  <c r="O30" i="3" s="1"/>
  <c r="N30" i="3"/>
  <c r="O8" i="3"/>
  <c r="O12" i="3" l="1"/>
  <c r="N12" i="3"/>
  <c r="G38" i="1"/>
  <c r="F30" i="1" l="1"/>
  <c r="F21" i="1"/>
  <c r="F44" i="2" l="1"/>
  <c r="F50" i="1" l="1"/>
  <c r="F41" i="1"/>
  <c r="G16" i="1" l="1"/>
  <c r="E7" i="1" l="1"/>
  <c r="G22" i="1" l="1"/>
  <c r="F27" i="1"/>
  <c r="F12" i="1" s="1"/>
  <c r="D12" i="1" l="1"/>
  <c r="D10" i="1" l="1"/>
  <c r="D7" i="1" s="1"/>
  <c r="L42" i="2" l="1"/>
  <c r="O12" i="2"/>
  <c r="N12" i="2"/>
  <c r="O9" i="2"/>
  <c r="N8" i="2"/>
  <c r="O8" i="2" s="1"/>
  <c r="G25" i="1" l="1"/>
  <c r="G24" i="1"/>
  <c r="G17" i="1"/>
  <c r="G14" i="1"/>
  <c r="G10" i="1"/>
  <c r="Q8" i="2" l="1"/>
  <c r="K28" i="3" l="1"/>
  <c r="F9" i="2" l="1"/>
  <c r="G47" i="1" l="1"/>
  <c r="H12" i="2" l="1"/>
  <c r="I18" i="2"/>
  <c r="I30" i="2"/>
  <c r="V30" i="2" s="1"/>
  <c r="Q12" i="2" l="1"/>
  <c r="R12" i="2" s="1"/>
  <c r="R49" i="2"/>
  <c r="R42" i="2" s="1"/>
  <c r="R31" i="2"/>
  <c r="R19" i="2"/>
  <c r="E42" i="2"/>
  <c r="E12" i="2" s="1"/>
  <c r="F12" i="2" s="1"/>
  <c r="F48" i="2"/>
  <c r="F42" i="2" l="1"/>
  <c r="K42" i="2"/>
  <c r="K12" i="2" s="1"/>
  <c r="I12" i="2"/>
  <c r="V12" i="2" s="1"/>
  <c r="L12" i="2" l="1"/>
  <c r="R9" i="2"/>
  <c r="R8" i="2"/>
  <c r="L9" i="2"/>
  <c r="K8" i="2"/>
  <c r="L8" i="2" s="1"/>
  <c r="I9" i="2" l="1"/>
  <c r="V9" i="2" s="1"/>
  <c r="H8" i="2"/>
  <c r="I8" i="2" s="1"/>
  <c r="V8" i="2" s="1"/>
  <c r="F8" i="2" l="1"/>
  <c r="E8" i="2"/>
  <c r="G57" i="3" l="1"/>
  <c r="G56" i="3"/>
  <c r="G51" i="3"/>
  <c r="G52" i="3"/>
  <c r="F47" i="3"/>
  <c r="F12" i="3" s="1"/>
  <c r="G48" i="3"/>
  <c r="G47" i="3" s="1"/>
  <c r="G16" i="3"/>
  <c r="G14" i="3"/>
  <c r="G28" i="3"/>
  <c r="G27" i="3" s="1"/>
  <c r="G25" i="3"/>
  <c r="G24" i="3"/>
  <c r="J50" i="3"/>
  <c r="J39" i="3"/>
  <c r="K41" i="3"/>
  <c r="K58" i="3"/>
  <c r="K57" i="3"/>
  <c r="K56" i="3"/>
  <c r="K55" i="3"/>
  <c r="K53" i="3"/>
  <c r="J47" i="3"/>
  <c r="K48" i="3"/>
  <c r="K47" i="3" s="1"/>
  <c r="K40" i="3"/>
  <c r="K39" i="3"/>
  <c r="J30" i="3"/>
  <c r="J12" i="3" s="1"/>
  <c r="K30" i="3"/>
  <c r="J27" i="3"/>
  <c r="K27" i="3"/>
  <c r="K16" i="3"/>
  <c r="K14" i="3"/>
  <c r="G9" i="3"/>
  <c r="K8" i="3"/>
  <c r="F8" i="3"/>
  <c r="G8" i="3" s="1"/>
  <c r="G57" i="1"/>
  <c r="G32" i="1"/>
  <c r="G54" i="1"/>
  <c r="G53" i="1"/>
  <c r="G43" i="1"/>
  <c r="G33" i="1"/>
  <c r="G31" i="1"/>
  <c r="G27" i="1"/>
  <c r="G23" i="1"/>
  <c r="G21" i="1" s="1"/>
  <c r="G30" i="1" l="1"/>
  <c r="K50" i="3"/>
  <c r="K12" i="3" s="1"/>
  <c r="G50" i="1"/>
  <c r="G41" i="1"/>
  <c r="G50" i="3"/>
  <c r="G12" i="3"/>
  <c r="G21" i="3"/>
  <c r="G15" i="1" l="1"/>
  <c r="G40" i="1"/>
  <c r="G39" i="1" l="1"/>
  <c r="G12" i="1" s="1"/>
  <c r="G9" i="1"/>
  <c r="F7" i="1"/>
  <c r="G7" i="1" s="1"/>
</calcChain>
</file>

<file path=xl/sharedStrings.xml><?xml version="1.0" encoding="utf-8"?>
<sst xmlns="http://schemas.openxmlformats.org/spreadsheetml/2006/main" count="233" uniqueCount="101">
  <si>
    <t>Наименование показателя</t>
  </si>
  <si>
    <t>Код по бюджетной классификации Российской Федерации/код вида расхода</t>
  </si>
  <si>
    <t>Код показа-теля (КОСГУ/</t>
  </si>
  <si>
    <t>Суб КОСГУ)</t>
  </si>
  <si>
    <t>Субсидия на выполнение государственного задания, рублей (тип средств 05.01.00)</t>
  </si>
  <si>
    <t>Остаток средств на начало года</t>
  </si>
  <si>
    <t>Средства от возвратов расходов и выплат обеспечений прошлых лет</t>
  </si>
  <si>
    <t xml:space="preserve">Итого </t>
  </si>
  <si>
    <t xml:space="preserve">Поступление всего: </t>
  </si>
  <si>
    <t>в том числе:</t>
  </si>
  <si>
    <t>Выплаты:</t>
  </si>
  <si>
    <t>заработная плата</t>
  </si>
  <si>
    <t>прочие несоциальные выплаты персоналу в денежной форме</t>
  </si>
  <si>
    <t>начисления на выплаты по оплате труда</t>
  </si>
  <si>
    <t>услуги связи</t>
  </si>
  <si>
    <t>транспортные услуги, всего</t>
  </si>
  <si>
    <t>транспортные услуги</t>
  </si>
  <si>
    <t>222/000</t>
  </si>
  <si>
    <t>транспортные услуги, связанные с приобретением угля</t>
  </si>
  <si>
    <t>коммунальные услуги, всего</t>
  </si>
  <si>
    <t>прочие коммунальные услуги</t>
  </si>
  <si>
    <t>223/000</t>
  </si>
  <si>
    <t>оплата отопления и технологических нужд</t>
  </si>
  <si>
    <t>оплата потребления электрической энергии</t>
  </si>
  <si>
    <t>оплата водоснабжения помещений</t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</si>
  <si>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</si>
  <si>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</si>
  <si>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капитальные ремонты</t>
  </si>
  <si>
    <t>прочие работы, услуги, всего</t>
  </si>
  <si>
    <t>прочие работы, услуги</t>
  </si>
  <si>
    <t>страхование</t>
  </si>
  <si>
    <t>арендная плата за пользование земельными участками и другими обособленными природными объектами</t>
  </si>
  <si>
    <t>социальное обеспечение, всего</t>
  </si>
  <si>
    <t>пенсии, пособия и выплаты по пенсионному, социальному и медицинскому страхованию населения</t>
  </si>
  <si>
    <t xml:space="preserve">пособия по социальной помощи населению в денежной форме </t>
  </si>
  <si>
    <t>социальные пособия и компенсации персоналу в денежной форме</t>
  </si>
  <si>
    <t>прочие расходы, всего</t>
  </si>
  <si>
    <t>налоги, пошлины и сборы</t>
  </si>
  <si>
    <t>расходы на оплату налога на имущество и земельного налога</t>
  </si>
  <si>
    <t>штрафы за нарушение законодательства о налогах и сборах, законодательства о страховых взносах</t>
  </si>
  <si>
    <t>штрафы за нарушение законодательства о закупках и нарушение условий контрактов (договоров)</t>
  </si>
  <si>
    <t>другие экономические санкции</t>
  </si>
  <si>
    <t>увеличение стоимости основных средств, всего</t>
  </si>
  <si>
    <t>увеличение стоимости основных средств</t>
  </si>
  <si>
    <t>капитальное строительство нежилых помещений</t>
  </si>
  <si>
    <t>увеличение стоимости материальных запасов, всего</t>
  </si>
  <si>
    <t>увеличение стоимости лекарственных препаратов и материалов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</si>
  <si>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</si>
  <si>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</si>
  <si>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горюче-смазочных материалов (уголь, дрова)</t>
  </si>
  <si>
    <t>увеличение стоимости строительных материалов</t>
  </si>
  <si>
    <t xml:space="preserve">увеличение стоимости мягкого инвентаря </t>
  </si>
  <si>
    <t>увеличение стоимости прочих оборотных запасов (материалов)</t>
  </si>
  <si>
    <t xml:space="preserve">увеличение стоимости прочих материальных запасов однократного применения </t>
  </si>
  <si>
    <t>2.2. Плановые показатели по поступлениям и выплатам учреждения</t>
  </si>
  <si>
    <t>2.2.1. Бюджетные источники финансирования</t>
  </si>
  <si>
    <t>(тип средств 06.01.00)</t>
  </si>
  <si>
    <t>Итого на</t>
  </si>
  <si>
    <t>Итого на год с учетом остатка на начало года</t>
  </si>
  <si>
    <t>услуги, работы для целей капитальных вложений</t>
  </si>
  <si>
    <t>пособия по социальной помощи населению в натуральной форме</t>
  </si>
  <si>
    <t>прочие расходы</t>
  </si>
  <si>
    <t>иные выплаты текущего характера физическим лицам</t>
  </si>
  <si>
    <t>иные выплаты текущего характера организациям</t>
  </si>
  <si>
    <t>Плата за предоставление социальных услуг, рублей</t>
  </si>
  <si>
    <t>(тип средств 02.01.01)</t>
  </si>
  <si>
    <t xml:space="preserve">Оказание услуг (выполнения работ) </t>
  </si>
  <si>
    <t>на платной основе, рублей</t>
  </si>
  <si>
    <t>(тип средств 02.01.00)</t>
  </si>
  <si>
    <t>Остаток средств на</t>
  </si>
  <si>
    <t>начало года</t>
  </si>
  <si>
    <t>Поступление:</t>
  </si>
  <si>
    <t>работы, услуги по содержанию имущества, всего</t>
  </si>
  <si>
    <t>увеличение стоимости прочих оборотных  запасов (материалов)</t>
  </si>
  <si>
    <t>2.2. 2. Внебюджетные источники финансирования</t>
  </si>
  <si>
    <t>КБК 00910020000000000</t>
  </si>
  <si>
    <t xml:space="preserve">Сумма на 2019 год </t>
  </si>
  <si>
    <t>прочие доходы</t>
  </si>
  <si>
    <t xml:space="preserve">Сумма на 2019год </t>
  </si>
  <si>
    <t>Сумма на 2019год</t>
  </si>
  <si>
    <t>Сумма на 2019 год</t>
  </si>
  <si>
    <t xml:space="preserve">2019 год  </t>
  </si>
  <si>
    <t xml:space="preserve">Субсидии на иные цели ПП 1 "Предоставление мер социальной поддержки отдельным категориям граждан" (наименование)  рублей </t>
  </si>
  <si>
    <t>КБК  009 1006 0540218590</t>
  </si>
  <si>
    <t>КБК 00910030510483030</t>
  </si>
  <si>
    <t>КБК 00907070530518590</t>
  </si>
  <si>
    <t xml:space="preserve">Субсидии на иные цели ПП 3 «Развитие системы отдыха детей их оздоровления и занятости в Вологодской области" (наименование)  рублей </t>
  </si>
  <si>
    <t xml:space="preserve">Субсидии на иные цели ПП4 "Старшее поколение" (наименование)  рублей </t>
  </si>
  <si>
    <t>223/021</t>
  </si>
  <si>
    <t>223/022</t>
  </si>
  <si>
    <t>223/023</t>
  </si>
  <si>
    <t>343/021</t>
  </si>
  <si>
    <t>работы, услуги по содержанию имущества всего:</t>
  </si>
  <si>
    <t xml:space="preserve">Субсидии на иные цели ПП 5  "Безбарьерная среда"рублей </t>
  </si>
  <si>
    <t>КБК 00910060550318590</t>
  </si>
  <si>
    <t>КБК 00910060550618590</t>
  </si>
  <si>
    <t>поступление денежных средств</t>
  </si>
  <si>
    <t xml:space="preserve">пенсии, пособия, выплачиваемые работодателями бывшим работникам в денежной форме </t>
  </si>
  <si>
    <t>(тип средств 02.02.00)</t>
  </si>
  <si>
    <t xml:space="preserve">Иная приносящая доход деятельность, рублей </t>
  </si>
  <si>
    <t>КБК  009 1006 0540118590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</si>
</sst>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3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3" fillId="0" borderId="9" xfId="0" applyFont="1" applyBorder="1" applyAlignment="1">
      <alignment horizontal="justify" vertical="center"/>
    </xf>
    <xf numFmtId="0" fontId="9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justify" vertical="center" wrapText="1"/>
    </xf>
    <xf numFmtId="0" fontId="14" fillId="0" borderId="9" xfId="0" applyFont="1" applyBorder="1" applyAlignment="1">
      <alignment horizontal="justify" vertical="center" wrapText="1"/>
    </xf>
    <xf numFmtId="0" fontId="9" fillId="0" borderId="6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right" wrapText="1"/>
    </xf>
    <xf numFmtId="0" fontId="17" fillId="0" borderId="6" xfId="0" applyFont="1" applyBorder="1" applyAlignment="1">
      <alignment horizontal="right" wrapText="1"/>
    </xf>
    <xf numFmtId="0" fontId="3" fillId="0" borderId="6" xfId="0" applyFont="1" applyBorder="1" applyAlignment="1">
      <alignment horizontal="right" wrapText="1"/>
    </xf>
    <xf numFmtId="0" fontId="18" fillId="0" borderId="6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18" fillId="0" borderId="6" xfId="0" applyFont="1" applyFill="1" applyBorder="1" applyAlignment="1">
      <alignment horizontal="justify" vertical="center" wrapText="1"/>
    </xf>
    <xf numFmtId="0" fontId="7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vertical="center"/>
    </xf>
    <xf numFmtId="0" fontId="19" fillId="0" borderId="6" xfId="0" applyFont="1" applyFill="1" applyBorder="1" applyAlignment="1">
      <alignment horizontal="center" vertical="center" wrapText="1"/>
    </xf>
    <xf numFmtId="4" fontId="12" fillId="0" borderId="6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4" fontId="11" fillId="0" borderId="6" xfId="0" applyNumberFormat="1" applyFont="1" applyBorder="1" applyAlignment="1">
      <alignment vertical="center" wrapText="1"/>
    </xf>
    <xf numFmtId="4" fontId="9" fillId="0" borderId="6" xfId="0" applyNumberFormat="1" applyFont="1" applyBorder="1" applyAlignment="1">
      <alignment vertical="center"/>
    </xf>
    <xf numFmtId="4" fontId="9" fillId="0" borderId="6" xfId="0" applyNumberFormat="1" applyFont="1" applyBorder="1" applyAlignment="1">
      <alignment vertical="center" wrapText="1"/>
    </xf>
    <xf numFmtId="4" fontId="20" fillId="0" borderId="6" xfId="0" applyNumberFormat="1" applyFont="1" applyBorder="1" applyAlignment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right" wrapText="1"/>
    </xf>
    <xf numFmtId="0" fontId="1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21" fillId="0" borderId="6" xfId="0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tabSelected="1" zoomScaleNormal="100" workbookViewId="0">
      <pane xSplit="3" ySplit="6" topLeftCell="D37" activePane="bottomRight" state="frozen"/>
      <selection pane="topRight" activeCell="D1" sqref="D1"/>
      <selection pane="bottomLeft" activeCell="A5" sqref="A5"/>
      <selection pane="bottomRight" activeCell="A39" sqref="A39"/>
    </sheetView>
  </sheetViews>
  <sheetFormatPr defaultRowHeight="15" x14ac:dyDescent="0.25"/>
  <cols>
    <col min="1" max="1" width="30" customWidth="1"/>
    <col min="2" max="2" width="11.85546875" customWidth="1"/>
    <col min="3" max="3" width="10.42578125" customWidth="1"/>
    <col min="4" max="4" width="10.7109375" customWidth="1"/>
    <col min="5" max="5" width="11.28515625" customWidth="1"/>
    <col min="6" max="6" width="15" customWidth="1"/>
    <col min="7" max="7" width="16.42578125" customWidth="1"/>
  </cols>
  <sheetData>
    <row r="1" spans="1:7" ht="16.5" x14ac:dyDescent="0.25">
      <c r="A1" s="84" t="s">
        <v>54</v>
      </c>
      <c r="B1" s="84"/>
      <c r="C1" s="84"/>
      <c r="D1" s="84"/>
      <c r="E1" s="84"/>
      <c r="F1" s="84"/>
      <c r="G1" s="84"/>
    </row>
    <row r="2" spans="1:7" ht="17.25" thickBot="1" x14ac:dyDescent="0.3">
      <c r="A2" s="95" t="s">
        <v>55</v>
      </c>
      <c r="B2" s="95"/>
      <c r="C2" s="95"/>
      <c r="D2" s="95"/>
      <c r="E2" s="95"/>
      <c r="F2" s="95"/>
      <c r="G2" s="95"/>
    </row>
    <row r="3" spans="1:7" ht="60" x14ac:dyDescent="0.25">
      <c r="A3" s="85" t="s">
        <v>0</v>
      </c>
      <c r="B3" s="85" t="s">
        <v>1</v>
      </c>
      <c r="C3" s="1" t="s">
        <v>2</v>
      </c>
      <c r="D3" s="89" t="s">
        <v>4</v>
      </c>
      <c r="E3" s="90"/>
      <c r="F3" s="90"/>
      <c r="G3" s="91"/>
    </row>
    <row r="4" spans="1:7" ht="30.75" thickBot="1" x14ac:dyDescent="0.3">
      <c r="A4" s="86"/>
      <c r="B4" s="86"/>
      <c r="C4" s="2" t="s">
        <v>3</v>
      </c>
      <c r="D4" s="92" t="s">
        <v>75</v>
      </c>
      <c r="E4" s="93"/>
      <c r="F4" s="93"/>
      <c r="G4" s="94"/>
    </row>
    <row r="5" spans="1:7" ht="120.75" thickBot="1" x14ac:dyDescent="0.3">
      <c r="A5" s="87"/>
      <c r="B5" s="88"/>
      <c r="C5" s="3"/>
      <c r="D5" s="4" t="s">
        <v>5</v>
      </c>
      <c r="E5" s="4" t="s">
        <v>6</v>
      </c>
      <c r="F5" s="4" t="s">
        <v>76</v>
      </c>
      <c r="G5" s="4" t="s">
        <v>7</v>
      </c>
    </row>
    <row r="6" spans="1:7" ht="15.75" thickBot="1" x14ac:dyDescent="0.3">
      <c r="A6" s="5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</row>
    <row r="7" spans="1:7" ht="15.75" thickBot="1" x14ac:dyDescent="0.3">
      <c r="A7" s="6" t="s">
        <v>8</v>
      </c>
      <c r="B7" s="46">
        <v>130</v>
      </c>
      <c r="C7" s="40"/>
      <c r="D7" s="47">
        <f>D10</f>
        <v>107232.47</v>
      </c>
      <c r="E7" s="47">
        <f>E10</f>
        <v>3836.33</v>
      </c>
      <c r="F7" s="48">
        <f>F9</f>
        <v>38012300</v>
      </c>
      <c r="G7" s="48">
        <f>D7+E7+F7</f>
        <v>38123368.799999997</v>
      </c>
    </row>
    <row r="8" spans="1:7" ht="15.75" thickBot="1" x14ac:dyDescent="0.3">
      <c r="A8" s="9" t="s">
        <v>9</v>
      </c>
      <c r="B8" s="49"/>
      <c r="C8" s="10"/>
      <c r="D8" s="47"/>
      <c r="E8" s="47"/>
      <c r="F8" s="47"/>
      <c r="G8" s="47"/>
    </row>
    <row r="9" spans="1:7" ht="15.75" thickBot="1" x14ac:dyDescent="0.3">
      <c r="A9" s="37" t="s">
        <v>77</v>
      </c>
      <c r="B9" s="50">
        <v>130</v>
      </c>
      <c r="C9" s="51"/>
      <c r="D9" s="47"/>
      <c r="E9" s="47"/>
      <c r="F9" s="47">
        <v>38012300</v>
      </c>
      <c r="G9" s="47">
        <f>D9+E9+F9</f>
        <v>38012300</v>
      </c>
    </row>
    <row r="10" spans="1:7" ht="15.75" thickBot="1" x14ac:dyDescent="0.3">
      <c r="A10" s="9" t="s">
        <v>96</v>
      </c>
      <c r="B10" s="50">
        <v>510</v>
      </c>
      <c r="C10" s="52"/>
      <c r="D10" s="47">
        <f>D14+D16+D17+D24+D25</f>
        <v>107232.47</v>
      </c>
      <c r="E10" s="47">
        <v>3836.33</v>
      </c>
      <c r="F10" s="47"/>
      <c r="G10" s="47">
        <f>D10+E10+F10</f>
        <v>111068.8</v>
      </c>
    </row>
    <row r="11" spans="1:7" ht="15.75" thickBot="1" x14ac:dyDescent="0.3">
      <c r="A11" s="11"/>
      <c r="B11" s="49"/>
      <c r="C11" s="53"/>
      <c r="D11" s="47"/>
      <c r="E11" s="47"/>
      <c r="F11" s="47"/>
      <c r="G11" s="47"/>
    </row>
    <row r="12" spans="1:7" ht="15.75" thickBot="1" x14ac:dyDescent="0.3">
      <c r="A12" s="11" t="s">
        <v>10</v>
      </c>
      <c r="B12" s="49"/>
      <c r="C12" s="53"/>
      <c r="D12" s="47">
        <f>D14+D16</f>
        <v>107232.47</v>
      </c>
      <c r="E12" s="47">
        <f>E14+E16+E41</f>
        <v>3836.33</v>
      </c>
      <c r="F12" s="48">
        <f>F14+F15+F16+F17+F21+F27+F30+F33+F39+F40+F41+F47+F50+F38</f>
        <v>38012300.000000007</v>
      </c>
      <c r="G12" s="48">
        <f>G14+G15+G16+G17+G21+G27+G30+G33+G38+G39+G40+G41+G47+G50</f>
        <v>38123368.800000004</v>
      </c>
    </row>
    <row r="13" spans="1:7" ht="15.75" thickBot="1" x14ac:dyDescent="0.3">
      <c r="A13" s="12" t="s">
        <v>9</v>
      </c>
      <c r="B13" s="50"/>
      <c r="C13" s="40"/>
      <c r="D13" s="47"/>
      <c r="E13" s="47"/>
      <c r="F13" s="47"/>
      <c r="G13" s="47"/>
    </row>
    <row r="14" spans="1:7" ht="15.75" thickBot="1" x14ac:dyDescent="0.3">
      <c r="A14" s="12" t="s">
        <v>11</v>
      </c>
      <c r="B14" s="50">
        <v>111</v>
      </c>
      <c r="C14" s="40">
        <v>211</v>
      </c>
      <c r="D14" s="48">
        <v>82347.16</v>
      </c>
      <c r="E14" s="48">
        <v>1177.29</v>
      </c>
      <c r="F14" s="48">
        <v>27808023</v>
      </c>
      <c r="G14" s="48">
        <f>D14+E14+F14</f>
        <v>27891547.449999999</v>
      </c>
    </row>
    <row r="15" spans="1:7" ht="30.75" thickBot="1" x14ac:dyDescent="0.3">
      <c r="A15" s="12" t="s">
        <v>12</v>
      </c>
      <c r="B15" s="50">
        <v>112</v>
      </c>
      <c r="C15" s="40">
        <v>212</v>
      </c>
      <c r="D15" s="48"/>
      <c r="E15" s="48"/>
      <c r="F15" s="48">
        <v>5200</v>
      </c>
      <c r="G15" s="48">
        <f>D15+E15+F15</f>
        <v>5200</v>
      </c>
    </row>
    <row r="16" spans="1:7" ht="30.75" thickBot="1" x14ac:dyDescent="0.3">
      <c r="A16" s="12" t="s">
        <v>13</v>
      </c>
      <c r="B16" s="50">
        <v>119</v>
      </c>
      <c r="C16" s="40">
        <v>213</v>
      </c>
      <c r="D16" s="48">
        <v>24885.31</v>
      </c>
      <c r="E16" s="48">
        <v>355.78</v>
      </c>
      <c r="F16" s="48">
        <v>8403637</v>
      </c>
      <c r="G16" s="48">
        <f>D16+E16+F16</f>
        <v>8428878.0899999999</v>
      </c>
    </row>
    <row r="17" spans="1:7" ht="15.75" thickBot="1" x14ac:dyDescent="0.3">
      <c r="A17" s="12" t="s">
        <v>14</v>
      </c>
      <c r="B17" s="50">
        <v>244</v>
      </c>
      <c r="C17" s="40">
        <v>221</v>
      </c>
      <c r="D17" s="47"/>
      <c r="E17" s="47"/>
      <c r="F17" s="48">
        <v>168554.31</v>
      </c>
      <c r="G17" s="48">
        <f>D17+E17+F17</f>
        <v>168554.31</v>
      </c>
    </row>
    <row r="18" spans="1:7" ht="15.75" thickBot="1" x14ac:dyDescent="0.3">
      <c r="A18" s="13" t="s">
        <v>15</v>
      </c>
      <c r="B18" s="50"/>
      <c r="C18" s="40">
        <v>222</v>
      </c>
      <c r="D18" s="47"/>
      <c r="E18" s="47"/>
      <c r="F18" s="47"/>
      <c r="G18" s="47"/>
    </row>
    <row r="19" spans="1:7" ht="15.75" thickBot="1" x14ac:dyDescent="0.3">
      <c r="A19" s="12" t="s">
        <v>16</v>
      </c>
      <c r="B19" s="50"/>
      <c r="C19" s="40" t="s">
        <v>17</v>
      </c>
      <c r="D19" s="54"/>
      <c r="E19" s="47"/>
      <c r="F19" s="54"/>
      <c r="G19" s="54"/>
    </row>
    <row r="20" spans="1:7" ht="45.75" thickBot="1" x14ac:dyDescent="0.3">
      <c r="A20" s="12" t="s">
        <v>18</v>
      </c>
      <c r="B20" s="50"/>
      <c r="C20" s="50">
        <v>222</v>
      </c>
      <c r="D20" s="54"/>
      <c r="E20" s="47"/>
      <c r="F20" s="54"/>
      <c r="G20" s="54"/>
    </row>
    <row r="21" spans="1:7" ht="15.75" thickBot="1" x14ac:dyDescent="0.3">
      <c r="A21" s="13" t="s">
        <v>19</v>
      </c>
      <c r="B21" s="50">
        <v>244</v>
      </c>
      <c r="C21" s="7">
        <v>223</v>
      </c>
      <c r="D21" s="54"/>
      <c r="E21" s="47"/>
      <c r="F21" s="55">
        <f>F22+F23+F24+F25</f>
        <v>452093</v>
      </c>
      <c r="G21" s="55">
        <f>G22+G23+G24+G25</f>
        <v>452093</v>
      </c>
    </row>
    <row r="22" spans="1:7" ht="15.75" thickBot="1" x14ac:dyDescent="0.3">
      <c r="A22" s="12" t="s">
        <v>20</v>
      </c>
      <c r="B22" s="50">
        <v>244</v>
      </c>
      <c r="C22" s="40">
        <v>223</v>
      </c>
      <c r="D22" s="54"/>
      <c r="E22" s="47"/>
      <c r="F22" s="54">
        <v>28131.02</v>
      </c>
      <c r="G22" s="54">
        <f>F22</f>
        <v>28131.02</v>
      </c>
    </row>
    <row r="23" spans="1:7" ht="30.75" thickBot="1" x14ac:dyDescent="0.3">
      <c r="A23" s="12" t="s">
        <v>22</v>
      </c>
      <c r="B23" s="50">
        <v>244</v>
      </c>
      <c r="C23" s="46" t="s">
        <v>88</v>
      </c>
      <c r="D23" s="54"/>
      <c r="E23" s="47"/>
      <c r="F23" s="54">
        <v>5285.99</v>
      </c>
      <c r="G23" s="54">
        <f>D23+E23+F23</f>
        <v>5285.99</v>
      </c>
    </row>
    <row r="24" spans="1:7" ht="30.75" thickBot="1" x14ac:dyDescent="0.3">
      <c r="A24" s="12" t="s">
        <v>23</v>
      </c>
      <c r="B24" s="50">
        <v>244</v>
      </c>
      <c r="C24" s="46" t="s">
        <v>89</v>
      </c>
      <c r="D24" s="54"/>
      <c r="E24" s="47"/>
      <c r="F24" s="54">
        <v>407778.1</v>
      </c>
      <c r="G24" s="54">
        <f>D24+E24+F24</f>
        <v>407778.1</v>
      </c>
    </row>
    <row r="25" spans="1:7" ht="30.75" thickBot="1" x14ac:dyDescent="0.3">
      <c r="A25" s="12" t="s">
        <v>24</v>
      </c>
      <c r="B25" s="50">
        <v>244</v>
      </c>
      <c r="C25" s="50" t="s">
        <v>90</v>
      </c>
      <c r="D25" s="54"/>
      <c r="E25" s="47"/>
      <c r="F25" s="54">
        <v>10897.89</v>
      </c>
      <c r="G25" s="54">
        <f>D25+E25+F25</f>
        <v>10897.89</v>
      </c>
    </row>
    <row r="26" spans="1:7" ht="75.75" thickBot="1" x14ac:dyDescent="0.3">
      <c r="A26" s="12" t="s">
        <v>25</v>
      </c>
      <c r="B26" s="50"/>
      <c r="C26" s="40">
        <v>224</v>
      </c>
      <c r="D26" s="54"/>
      <c r="E26" s="47"/>
      <c r="F26" s="54"/>
      <c r="G26" s="54"/>
    </row>
    <row r="27" spans="1:7" ht="30.75" thickBot="1" x14ac:dyDescent="0.3">
      <c r="A27" s="12" t="s">
        <v>26</v>
      </c>
      <c r="B27" s="50"/>
      <c r="C27" s="7">
        <v>225</v>
      </c>
      <c r="D27" s="54"/>
      <c r="E27" s="47"/>
      <c r="F27" s="55">
        <f>F28</f>
        <v>212019.55</v>
      </c>
      <c r="G27" s="55">
        <f>D27+E27+F27</f>
        <v>212019.55</v>
      </c>
    </row>
    <row r="28" spans="1:7" ht="30.75" thickBot="1" x14ac:dyDescent="0.3">
      <c r="A28" s="12" t="s">
        <v>26</v>
      </c>
      <c r="B28" s="50">
        <v>244</v>
      </c>
      <c r="C28" s="40">
        <v>225</v>
      </c>
      <c r="D28" s="54"/>
      <c r="E28" s="47"/>
      <c r="F28" s="54">
        <v>212019.55</v>
      </c>
      <c r="G28" s="54">
        <f>F28</f>
        <v>212019.55</v>
      </c>
    </row>
    <row r="29" spans="1:7" ht="15.75" thickBot="1" x14ac:dyDescent="0.3">
      <c r="A29" s="12" t="s">
        <v>27</v>
      </c>
      <c r="B29" s="50"/>
      <c r="C29" s="40">
        <v>225</v>
      </c>
      <c r="D29" s="54"/>
      <c r="E29" s="47"/>
      <c r="F29" s="54"/>
      <c r="G29" s="54"/>
    </row>
    <row r="30" spans="1:7" ht="15.75" thickBot="1" x14ac:dyDescent="0.3">
      <c r="A30" s="13" t="s">
        <v>28</v>
      </c>
      <c r="B30" s="50"/>
      <c r="C30" s="7">
        <v>226</v>
      </c>
      <c r="D30" s="54"/>
      <c r="E30" s="47"/>
      <c r="F30" s="55">
        <f>F31+F32</f>
        <v>452883.1</v>
      </c>
      <c r="G30" s="55">
        <f>G31+G32</f>
        <v>452883.1</v>
      </c>
    </row>
    <row r="31" spans="1:7" ht="15.75" thickBot="1" x14ac:dyDescent="0.3">
      <c r="A31" s="12" t="s">
        <v>29</v>
      </c>
      <c r="B31" s="50">
        <v>112</v>
      </c>
      <c r="C31" s="40">
        <v>226</v>
      </c>
      <c r="D31" s="54"/>
      <c r="E31" s="47"/>
      <c r="F31" s="54">
        <v>15480</v>
      </c>
      <c r="G31" s="54">
        <f>D31+E31+F31</f>
        <v>15480</v>
      </c>
    </row>
    <row r="32" spans="1:7" ht="15.75" thickBot="1" x14ac:dyDescent="0.3">
      <c r="A32" s="12" t="s">
        <v>29</v>
      </c>
      <c r="B32" s="50">
        <v>244</v>
      </c>
      <c r="C32" s="40">
        <v>226</v>
      </c>
      <c r="D32" s="54"/>
      <c r="E32" s="47"/>
      <c r="F32" s="54">
        <v>437403.1</v>
      </c>
      <c r="G32" s="54">
        <f>D32+E32+F32</f>
        <v>437403.1</v>
      </c>
    </row>
    <row r="33" spans="1:7" ht="15.75" thickBot="1" x14ac:dyDescent="0.3">
      <c r="A33" s="13" t="s">
        <v>30</v>
      </c>
      <c r="B33" s="50">
        <v>244</v>
      </c>
      <c r="C33" s="40">
        <v>227</v>
      </c>
      <c r="D33" s="54"/>
      <c r="E33" s="47"/>
      <c r="F33" s="55">
        <v>9068.36</v>
      </c>
      <c r="G33" s="55">
        <f>D33+E33+F33</f>
        <v>9068.36</v>
      </c>
    </row>
    <row r="34" spans="1:7" ht="30.75" thickBot="1" x14ac:dyDescent="0.3">
      <c r="A34" s="13" t="s">
        <v>59</v>
      </c>
      <c r="B34" s="56"/>
      <c r="C34" s="40">
        <v>228</v>
      </c>
      <c r="D34" s="54"/>
      <c r="E34" s="47"/>
      <c r="F34" s="54"/>
      <c r="G34" s="54"/>
    </row>
    <row r="35" spans="1:7" ht="75.75" thickBot="1" x14ac:dyDescent="0.3">
      <c r="A35" s="13" t="s">
        <v>31</v>
      </c>
      <c r="B35" s="49"/>
      <c r="C35" s="40">
        <v>229</v>
      </c>
      <c r="D35" s="54"/>
      <c r="E35" s="47"/>
      <c r="F35" s="54"/>
      <c r="G35" s="54"/>
    </row>
    <row r="36" spans="1:7" ht="30.75" thickBot="1" x14ac:dyDescent="0.3">
      <c r="A36" s="13" t="s">
        <v>32</v>
      </c>
      <c r="B36" s="56"/>
      <c r="C36" s="40">
        <v>260</v>
      </c>
      <c r="D36" s="54"/>
      <c r="E36" s="47"/>
      <c r="F36" s="54"/>
      <c r="G36" s="54"/>
    </row>
    <row r="37" spans="1:7" ht="60.75" thickBot="1" x14ac:dyDescent="0.3">
      <c r="A37" s="13" t="s">
        <v>33</v>
      </c>
      <c r="B37" s="49"/>
      <c r="C37" s="40">
        <v>261</v>
      </c>
      <c r="D37" s="54"/>
      <c r="E37" s="47"/>
      <c r="F37" s="54"/>
      <c r="G37" s="54"/>
    </row>
    <row r="38" spans="1:7" ht="60.75" thickBot="1" x14ac:dyDescent="0.3">
      <c r="A38" s="12" t="s">
        <v>97</v>
      </c>
      <c r="B38" s="50">
        <v>321</v>
      </c>
      <c r="C38" s="57">
        <v>264</v>
      </c>
      <c r="D38" s="58"/>
      <c r="E38" s="47"/>
      <c r="F38" s="55">
        <v>25894.6</v>
      </c>
      <c r="G38" s="55">
        <f>D38+E38+F38</f>
        <v>25894.6</v>
      </c>
    </row>
    <row r="39" spans="1:7" ht="45.75" thickBot="1" x14ac:dyDescent="0.3">
      <c r="A39" s="12" t="s">
        <v>35</v>
      </c>
      <c r="B39" s="50">
        <v>111</v>
      </c>
      <c r="C39" s="40">
        <v>266</v>
      </c>
      <c r="D39" s="54"/>
      <c r="E39" s="47"/>
      <c r="F39" s="55">
        <v>158000</v>
      </c>
      <c r="G39" s="55">
        <f>D39+E39+F39</f>
        <v>158000</v>
      </c>
    </row>
    <row r="40" spans="1:7" ht="45.75" thickBot="1" x14ac:dyDescent="0.3">
      <c r="A40" s="12" t="s">
        <v>35</v>
      </c>
      <c r="B40" s="50">
        <v>112</v>
      </c>
      <c r="C40" s="40">
        <v>266</v>
      </c>
      <c r="D40" s="54"/>
      <c r="E40" s="47"/>
      <c r="F40" s="55">
        <v>2530.56</v>
      </c>
      <c r="G40" s="55">
        <f>D40+E40+F40</f>
        <v>2530.56</v>
      </c>
    </row>
    <row r="41" spans="1:7" ht="15.75" thickBot="1" x14ac:dyDescent="0.3">
      <c r="A41" s="13" t="s">
        <v>36</v>
      </c>
      <c r="B41" s="50"/>
      <c r="C41" s="7">
        <v>290</v>
      </c>
      <c r="D41" s="54"/>
      <c r="E41" s="47">
        <v>2303.2600000000002</v>
      </c>
      <c r="F41" s="55">
        <f>F42+F43</f>
        <v>12746.52</v>
      </c>
      <c r="G41" s="55">
        <f>G42+G43+G44+G45+G46</f>
        <v>15049.78</v>
      </c>
    </row>
    <row r="42" spans="1:7" ht="15.75" thickBot="1" x14ac:dyDescent="0.3">
      <c r="A42" s="12" t="s">
        <v>37</v>
      </c>
      <c r="B42" s="50">
        <v>852</v>
      </c>
      <c r="C42" s="40">
        <v>291</v>
      </c>
      <c r="D42" s="54"/>
      <c r="E42" s="47">
        <v>2303.2600000000002</v>
      </c>
      <c r="F42" s="54">
        <v>6740.52</v>
      </c>
      <c r="G42" s="54">
        <f>E42+F42</f>
        <v>9043.7800000000007</v>
      </c>
    </row>
    <row r="43" spans="1:7" ht="45.75" thickBot="1" x14ac:dyDescent="0.3">
      <c r="A43" s="12" t="s">
        <v>38</v>
      </c>
      <c r="B43" s="50">
        <v>851</v>
      </c>
      <c r="C43" s="50">
        <v>291</v>
      </c>
      <c r="D43" s="54"/>
      <c r="E43" s="47"/>
      <c r="F43" s="54">
        <v>6006</v>
      </c>
      <c r="G43" s="54">
        <f>D43+E43+F43</f>
        <v>6006</v>
      </c>
    </row>
    <row r="44" spans="1:7" ht="60.75" thickBot="1" x14ac:dyDescent="0.3">
      <c r="A44" s="12" t="s">
        <v>39</v>
      </c>
      <c r="B44" s="50"/>
      <c r="C44" s="40">
        <v>292</v>
      </c>
      <c r="D44" s="54"/>
      <c r="E44" s="47"/>
      <c r="F44" s="54"/>
      <c r="G44" s="54"/>
    </row>
    <row r="45" spans="1:7" ht="60.75" thickBot="1" x14ac:dyDescent="0.3">
      <c r="A45" s="12" t="s">
        <v>40</v>
      </c>
      <c r="B45" s="50"/>
      <c r="C45" s="40">
        <v>293</v>
      </c>
      <c r="D45" s="54"/>
      <c r="E45" s="47"/>
      <c r="F45" s="54"/>
      <c r="G45" s="54"/>
    </row>
    <row r="46" spans="1:7" ht="15.75" thickBot="1" x14ac:dyDescent="0.3">
      <c r="A46" s="12" t="s">
        <v>41</v>
      </c>
      <c r="B46" s="50"/>
      <c r="C46" s="40">
        <v>295</v>
      </c>
      <c r="D46" s="54"/>
      <c r="E46" s="47"/>
      <c r="F46" s="54"/>
      <c r="G46" s="54"/>
    </row>
    <row r="47" spans="1:7" ht="30.75" thickBot="1" x14ac:dyDescent="0.3">
      <c r="A47" s="13" t="s">
        <v>42</v>
      </c>
      <c r="B47" s="50"/>
      <c r="C47" s="7">
        <v>310</v>
      </c>
      <c r="D47" s="55"/>
      <c r="E47" s="48"/>
      <c r="F47" s="55">
        <f>F48+F49</f>
        <v>62150</v>
      </c>
      <c r="G47" s="55">
        <f>D47+E47+F47</f>
        <v>62150</v>
      </c>
    </row>
    <row r="48" spans="1:7" ht="30.75" thickBot="1" x14ac:dyDescent="0.3">
      <c r="A48" s="12" t="s">
        <v>43</v>
      </c>
      <c r="B48" s="50">
        <v>244</v>
      </c>
      <c r="C48" s="40">
        <v>310</v>
      </c>
      <c r="D48" s="54"/>
      <c r="E48" s="47"/>
      <c r="F48" s="54">
        <v>62150</v>
      </c>
      <c r="G48" s="54">
        <f>D48+E48+F48</f>
        <v>62150</v>
      </c>
    </row>
    <row r="49" spans="1:7" ht="30.75" thickBot="1" x14ac:dyDescent="0.3">
      <c r="A49" s="12" t="s">
        <v>44</v>
      </c>
      <c r="B49" s="50">
        <v>243</v>
      </c>
      <c r="C49" s="46">
        <v>310</v>
      </c>
      <c r="D49" s="54"/>
      <c r="E49" s="47"/>
      <c r="F49" s="54"/>
      <c r="G49" s="54"/>
    </row>
    <row r="50" spans="1:7" ht="40.5" customHeight="1" thickBot="1" x14ac:dyDescent="0.3">
      <c r="A50" s="13" t="s">
        <v>45</v>
      </c>
      <c r="B50" s="59">
        <v>244</v>
      </c>
      <c r="C50" s="7">
        <v>340</v>
      </c>
      <c r="D50" s="55"/>
      <c r="E50" s="48"/>
      <c r="F50" s="55">
        <f>F53+F54+F57</f>
        <v>239500</v>
      </c>
      <c r="G50" s="55">
        <f>G51+G52+G53+G54+G55+G56+G57+G58</f>
        <v>239500</v>
      </c>
    </row>
    <row r="51" spans="1:7" ht="40.5" customHeight="1" thickBot="1" x14ac:dyDescent="0.3">
      <c r="A51" s="12" t="s">
        <v>46</v>
      </c>
      <c r="B51" s="50"/>
      <c r="C51" s="46">
        <v>341</v>
      </c>
      <c r="D51" s="54"/>
      <c r="E51" s="47"/>
      <c r="F51" s="54"/>
      <c r="G51" s="54"/>
    </row>
    <row r="52" spans="1:7" ht="30.75" thickBot="1" x14ac:dyDescent="0.3">
      <c r="A52" s="12" t="s">
        <v>47</v>
      </c>
      <c r="B52" s="50"/>
      <c r="C52" s="46">
        <v>342</v>
      </c>
      <c r="D52" s="54"/>
      <c r="E52" s="47"/>
      <c r="F52" s="54"/>
      <c r="G52" s="54"/>
    </row>
    <row r="53" spans="1:7" ht="30.75" thickBot="1" x14ac:dyDescent="0.3">
      <c r="A53" s="12" t="s">
        <v>48</v>
      </c>
      <c r="B53" s="50">
        <v>244</v>
      </c>
      <c r="C53" s="40">
        <v>343</v>
      </c>
      <c r="D53" s="54"/>
      <c r="E53" s="47"/>
      <c r="F53" s="54">
        <v>90500</v>
      </c>
      <c r="G53" s="54">
        <f>D53+E53+F53</f>
        <v>90500</v>
      </c>
    </row>
    <row r="54" spans="1:7" ht="45.75" thickBot="1" x14ac:dyDescent="0.3">
      <c r="A54" s="14" t="s">
        <v>49</v>
      </c>
      <c r="B54" s="50">
        <v>244</v>
      </c>
      <c r="C54" s="50" t="s">
        <v>91</v>
      </c>
      <c r="D54" s="54"/>
      <c r="E54" s="47"/>
      <c r="F54" s="54">
        <v>99000</v>
      </c>
      <c r="G54" s="54">
        <f>D54+E54+F54</f>
        <v>99000</v>
      </c>
    </row>
    <row r="55" spans="1:7" ht="30.75" thickBot="1" x14ac:dyDescent="0.3">
      <c r="A55" s="12" t="s">
        <v>50</v>
      </c>
      <c r="B55" s="50"/>
      <c r="C55" s="40">
        <v>344</v>
      </c>
      <c r="D55" s="54"/>
      <c r="E55" s="47"/>
      <c r="F55" s="54"/>
      <c r="G55" s="54"/>
    </row>
    <row r="56" spans="1:7" ht="30.75" thickBot="1" x14ac:dyDescent="0.3">
      <c r="A56" s="12" t="s">
        <v>51</v>
      </c>
      <c r="B56" s="50"/>
      <c r="C56" s="40">
        <v>345</v>
      </c>
      <c r="D56" s="54"/>
      <c r="E56" s="47"/>
      <c r="F56" s="54"/>
      <c r="G56" s="54"/>
    </row>
    <row r="57" spans="1:7" ht="45.75" thickBot="1" x14ac:dyDescent="0.3">
      <c r="A57" s="12" t="s">
        <v>52</v>
      </c>
      <c r="B57" s="50">
        <v>244</v>
      </c>
      <c r="C57" s="40">
        <v>346</v>
      </c>
      <c r="D57" s="54"/>
      <c r="E57" s="47"/>
      <c r="F57" s="54">
        <v>50000</v>
      </c>
      <c r="G57" s="54">
        <f>D57+E57+F57</f>
        <v>50000</v>
      </c>
    </row>
    <row r="58" spans="1:7" ht="45.75" thickBot="1" x14ac:dyDescent="0.3">
      <c r="A58" s="12" t="s">
        <v>53</v>
      </c>
      <c r="B58" s="50"/>
      <c r="C58" s="40">
        <v>349</v>
      </c>
      <c r="D58" s="54"/>
      <c r="E58" s="47"/>
      <c r="F58" s="54"/>
      <c r="G58" s="54"/>
    </row>
  </sheetData>
  <mergeCells count="6">
    <mergeCell ref="A1:G1"/>
    <mergeCell ref="A3:A5"/>
    <mergeCell ref="B3:B5"/>
    <mergeCell ref="D3:G3"/>
    <mergeCell ref="D4:G4"/>
    <mergeCell ref="A2:G2"/>
  </mergeCells>
  <pageMargins left="0.78740157480314965" right="0.39370078740157483" top="0.78740157480314965" bottom="0.39370078740157483" header="0.31496062992125984" footer="0.31496062992125984"/>
  <pageSetup paperSize="9" scale="8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topLeftCell="F10" workbookViewId="0">
      <selection activeCell="I9" sqref="I9"/>
    </sheetView>
  </sheetViews>
  <sheetFormatPr defaultRowHeight="15" x14ac:dyDescent="0.25"/>
  <cols>
    <col min="1" max="1" width="32.28515625" customWidth="1"/>
    <col min="2" max="2" width="5.42578125" customWidth="1"/>
    <col min="3" max="3" width="9.28515625" customWidth="1"/>
    <col min="4" max="4" width="5.7109375" customWidth="1"/>
    <col min="5" max="6" width="10.42578125" bestFit="1" customWidth="1"/>
    <col min="7" max="7" width="6.140625" customWidth="1"/>
    <col min="8" max="8" width="12.28515625" bestFit="1" customWidth="1"/>
    <col min="9" max="9" width="12.140625" customWidth="1"/>
    <col min="10" max="10" width="6.42578125" customWidth="1"/>
    <col min="11" max="11" width="10.7109375" bestFit="1" customWidth="1"/>
    <col min="12" max="12" width="9.28515625" customWidth="1"/>
    <col min="13" max="13" width="6.42578125" customWidth="1"/>
    <col min="14" max="14" width="11.42578125" customWidth="1"/>
    <col min="15" max="15" width="11.5703125" customWidth="1"/>
    <col min="16" max="16" width="6.42578125" customWidth="1"/>
    <col min="17" max="18" width="10.7109375" bestFit="1" customWidth="1"/>
    <col min="19" max="19" width="6.42578125" customWidth="1"/>
    <col min="20" max="21" width="10.7109375" bestFit="1" customWidth="1"/>
    <col min="22" max="22" width="11.85546875" bestFit="1" customWidth="1"/>
  </cols>
  <sheetData>
    <row r="1" spans="1:22" ht="51" customHeight="1" x14ac:dyDescent="0.25">
      <c r="A1" s="108" t="s">
        <v>0</v>
      </c>
      <c r="B1" s="108" t="s">
        <v>1</v>
      </c>
      <c r="C1" s="15" t="s">
        <v>2</v>
      </c>
      <c r="D1" s="96" t="s">
        <v>82</v>
      </c>
      <c r="E1" s="97"/>
      <c r="F1" s="98"/>
      <c r="G1" s="96" t="s">
        <v>86</v>
      </c>
      <c r="H1" s="97"/>
      <c r="I1" s="98"/>
      <c r="J1" s="96" t="s">
        <v>93</v>
      </c>
      <c r="K1" s="97"/>
      <c r="L1" s="98"/>
      <c r="M1" s="96" t="s">
        <v>93</v>
      </c>
      <c r="N1" s="97"/>
      <c r="O1" s="98"/>
      <c r="P1" s="96" t="s">
        <v>87</v>
      </c>
      <c r="Q1" s="97"/>
      <c r="R1" s="98"/>
      <c r="S1" s="96" t="s">
        <v>87</v>
      </c>
      <c r="T1" s="97"/>
      <c r="U1" s="98"/>
      <c r="V1" s="15" t="s">
        <v>57</v>
      </c>
    </row>
    <row r="2" spans="1:22" ht="25.5" customHeight="1" x14ac:dyDescent="0.25">
      <c r="A2" s="109"/>
      <c r="B2" s="109"/>
      <c r="C2" s="16" t="s">
        <v>3</v>
      </c>
      <c r="D2" s="99" t="s">
        <v>56</v>
      </c>
      <c r="E2" s="100"/>
      <c r="F2" s="101"/>
      <c r="G2" s="99" t="s">
        <v>56</v>
      </c>
      <c r="H2" s="100"/>
      <c r="I2" s="101"/>
      <c r="J2" s="99" t="s">
        <v>56</v>
      </c>
      <c r="K2" s="100"/>
      <c r="L2" s="101"/>
      <c r="M2" s="99" t="s">
        <v>56</v>
      </c>
      <c r="N2" s="100"/>
      <c r="O2" s="101"/>
      <c r="P2" s="99" t="s">
        <v>56</v>
      </c>
      <c r="Q2" s="100"/>
      <c r="R2" s="101"/>
      <c r="S2" s="99" t="s">
        <v>56</v>
      </c>
      <c r="T2" s="100"/>
      <c r="U2" s="101"/>
      <c r="V2" s="16" t="s">
        <v>81</v>
      </c>
    </row>
    <row r="3" spans="1:22" ht="15" customHeight="1" x14ac:dyDescent="0.25">
      <c r="A3" s="109"/>
      <c r="B3" s="109"/>
      <c r="C3" s="17"/>
      <c r="D3" s="99" t="s">
        <v>84</v>
      </c>
      <c r="E3" s="100"/>
      <c r="F3" s="101"/>
      <c r="G3" s="99" t="s">
        <v>85</v>
      </c>
      <c r="H3" s="100"/>
      <c r="I3" s="101"/>
      <c r="J3" s="99" t="s">
        <v>94</v>
      </c>
      <c r="K3" s="100"/>
      <c r="L3" s="101"/>
      <c r="M3" s="99" t="s">
        <v>95</v>
      </c>
      <c r="N3" s="100"/>
      <c r="O3" s="101"/>
      <c r="P3" s="99" t="s">
        <v>83</v>
      </c>
      <c r="Q3" s="100"/>
      <c r="R3" s="101"/>
      <c r="S3" s="99" t="s">
        <v>100</v>
      </c>
      <c r="T3" s="100"/>
      <c r="U3" s="101"/>
      <c r="V3" s="17"/>
    </row>
    <row r="4" spans="1:22" x14ac:dyDescent="0.25">
      <c r="A4" s="109"/>
      <c r="B4" s="109"/>
      <c r="C4" s="17"/>
      <c r="D4" s="102"/>
      <c r="E4" s="103"/>
      <c r="F4" s="104"/>
      <c r="G4" s="99"/>
      <c r="H4" s="100"/>
      <c r="I4" s="101"/>
      <c r="J4" s="102"/>
      <c r="K4" s="103"/>
      <c r="L4" s="104"/>
      <c r="M4" s="102"/>
      <c r="N4" s="103"/>
      <c r="O4" s="104"/>
      <c r="P4" s="102"/>
      <c r="Q4" s="103"/>
      <c r="R4" s="104"/>
      <c r="S4" s="102"/>
      <c r="T4" s="103"/>
      <c r="U4" s="104"/>
      <c r="V4" s="17"/>
    </row>
    <row r="5" spans="1:22" ht="15.75" thickBot="1" x14ac:dyDescent="0.3">
      <c r="A5" s="109"/>
      <c r="B5" s="109"/>
      <c r="C5" s="17"/>
      <c r="D5" s="105"/>
      <c r="E5" s="106"/>
      <c r="F5" s="107"/>
      <c r="G5" s="112"/>
      <c r="H5" s="113"/>
      <c r="I5" s="114"/>
      <c r="J5" s="105"/>
      <c r="K5" s="106"/>
      <c r="L5" s="107"/>
      <c r="M5" s="105"/>
      <c r="N5" s="106"/>
      <c r="O5" s="107"/>
      <c r="P5" s="105"/>
      <c r="Q5" s="106"/>
      <c r="R5" s="107"/>
      <c r="S5" s="105"/>
      <c r="T5" s="106"/>
      <c r="U5" s="107"/>
      <c r="V5" s="17"/>
    </row>
    <row r="6" spans="1:22" ht="90" thickBot="1" x14ac:dyDescent="0.3">
      <c r="A6" s="110"/>
      <c r="B6" s="111"/>
      <c r="C6" s="3"/>
      <c r="D6" s="18" t="s">
        <v>5</v>
      </c>
      <c r="E6" s="18" t="s">
        <v>79</v>
      </c>
      <c r="F6" s="18" t="s">
        <v>58</v>
      </c>
      <c r="G6" s="18" t="s">
        <v>5</v>
      </c>
      <c r="H6" s="18" t="s">
        <v>79</v>
      </c>
      <c r="I6" s="18" t="s">
        <v>58</v>
      </c>
      <c r="J6" s="18" t="s">
        <v>5</v>
      </c>
      <c r="K6" s="18" t="s">
        <v>80</v>
      </c>
      <c r="L6" s="18" t="s">
        <v>58</v>
      </c>
      <c r="M6" s="79" t="s">
        <v>5</v>
      </c>
      <c r="N6" s="79" t="s">
        <v>80</v>
      </c>
      <c r="O6" s="79" t="s">
        <v>58</v>
      </c>
      <c r="P6" s="38" t="s">
        <v>5</v>
      </c>
      <c r="Q6" s="38" t="s">
        <v>80</v>
      </c>
      <c r="R6" s="38" t="s">
        <v>58</v>
      </c>
      <c r="S6" s="83" t="s">
        <v>5</v>
      </c>
      <c r="T6" s="83" t="s">
        <v>80</v>
      </c>
      <c r="U6" s="83" t="s">
        <v>58</v>
      </c>
      <c r="V6" s="3"/>
    </row>
    <row r="7" spans="1:22" ht="15.75" thickBot="1" x14ac:dyDescent="0.3">
      <c r="A7" s="19">
        <v>1</v>
      </c>
      <c r="B7" s="18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10</v>
      </c>
      <c r="N7" s="20">
        <v>11</v>
      </c>
      <c r="O7" s="20">
        <v>12</v>
      </c>
      <c r="P7" s="20">
        <v>10</v>
      </c>
      <c r="Q7" s="20">
        <v>11</v>
      </c>
      <c r="R7" s="20">
        <v>12</v>
      </c>
      <c r="S7" s="20">
        <v>10</v>
      </c>
      <c r="T7" s="20">
        <v>11</v>
      </c>
      <c r="U7" s="20">
        <v>12</v>
      </c>
      <c r="V7" s="20">
        <v>13</v>
      </c>
    </row>
    <row r="8" spans="1:22" ht="15.75" thickBot="1" x14ac:dyDescent="0.3">
      <c r="A8" s="6" t="s">
        <v>8</v>
      </c>
      <c r="B8" s="7"/>
      <c r="C8" s="7"/>
      <c r="D8" s="60"/>
      <c r="E8" s="60">
        <f>E9</f>
        <v>170000</v>
      </c>
      <c r="F8" s="60">
        <f>F9</f>
        <v>170000</v>
      </c>
      <c r="G8" s="60"/>
      <c r="H8" s="60">
        <f>H9</f>
        <v>2682001.81</v>
      </c>
      <c r="I8" s="60">
        <f>H8</f>
        <v>2682001.81</v>
      </c>
      <c r="J8" s="60"/>
      <c r="K8" s="60">
        <f>K9</f>
        <v>90000</v>
      </c>
      <c r="L8" s="60">
        <f>K8</f>
        <v>90000</v>
      </c>
      <c r="M8" s="60"/>
      <c r="N8" s="60">
        <f>N9</f>
        <v>1267500</v>
      </c>
      <c r="O8" s="60">
        <f>N8</f>
        <v>1267500</v>
      </c>
      <c r="P8" s="60"/>
      <c r="Q8" s="60">
        <f>Q9</f>
        <v>350400</v>
      </c>
      <c r="R8" s="60">
        <f>Q8</f>
        <v>350400</v>
      </c>
      <c r="S8" s="60"/>
      <c r="T8" s="60">
        <f>T9</f>
        <v>20000</v>
      </c>
      <c r="U8" s="60">
        <f>T8</f>
        <v>20000</v>
      </c>
      <c r="V8" s="60">
        <f>F8+I8+L8+O8+R8+U8</f>
        <v>4579901.8100000005</v>
      </c>
    </row>
    <row r="9" spans="1:22" ht="15.75" thickBot="1" x14ac:dyDescent="0.3">
      <c r="A9" s="21" t="s">
        <v>9</v>
      </c>
      <c r="B9" s="31">
        <v>180</v>
      </c>
      <c r="C9" s="10"/>
      <c r="D9" s="61"/>
      <c r="E9" s="61">
        <v>170000</v>
      </c>
      <c r="F9" s="61">
        <f>D9+E9</f>
        <v>170000</v>
      </c>
      <c r="G9" s="61"/>
      <c r="H9" s="61">
        <v>2682001.81</v>
      </c>
      <c r="I9" s="61">
        <f>H9</f>
        <v>2682001.81</v>
      </c>
      <c r="J9" s="61"/>
      <c r="K9" s="61">
        <v>90000</v>
      </c>
      <c r="L9" s="61">
        <f>K9</f>
        <v>90000</v>
      </c>
      <c r="M9" s="61"/>
      <c r="N9" s="61">
        <v>1267500</v>
      </c>
      <c r="O9" s="61">
        <f>N9</f>
        <v>1267500</v>
      </c>
      <c r="P9" s="61"/>
      <c r="Q9" s="61">
        <v>350400</v>
      </c>
      <c r="R9" s="61">
        <f>Q9</f>
        <v>350400</v>
      </c>
      <c r="S9" s="61"/>
      <c r="T9" s="61">
        <v>20000</v>
      </c>
      <c r="U9" s="61">
        <f>T9</f>
        <v>20000</v>
      </c>
      <c r="V9" s="61">
        <f>F9+I9+L9+O9+R9+U9</f>
        <v>4579901.8100000005</v>
      </c>
    </row>
    <row r="10" spans="1:22" ht="15.75" thickBot="1" x14ac:dyDescent="0.3">
      <c r="A10" s="23"/>
      <c r="B10" s="22"/>
      <c r="C10" s="24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</row>
    <row r="11" spans="1:22" ht="15.75" thickBot="1" x14ac:dyDescent="0.3">
      <c r="A11" s="9"/>
      <c r="B11" s="22"/>
      <c r="C11" s="25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ht="15.75" thickBot="1" x14ac:dyDescent="0.3">
      <c r="A12" s="11" t="s">
        <v>10</v>
      </c>
      <c r="B12" s="22"/>
      <c r="C12" s="26"/>
      <c r="D12" s="61"/>
      <c r="E12" s="60">
        <f>E42</f>
        <v>170000</v>
      </c>
      <c r="F12" s="60">
        <f>D12+E12</f>
        <v>170000</v>
      </c>
      <c r="G12" s="60"/>
      <c r="H12" s="60">
        <f>H18+H30</f>
        <v>2682001.81</v>
      </c>
      <c r="I12" s="60">
        <f>G12+H12</f>
        <v>2682001.81</v>
      </c>
      <c r="J12" s="60"/>
      <c r="K12" s="60">
        <f>K42</f>
        <v>90000</v>
      </c>
      <c r="L12" s="60">
        <f>L42</f>
        <v>90000</v>
      </c>
      <c r="M12" s="60"/>
      <c r="N12" s="60">
        <f>N40</f>
        <v>1267500</v>
      </c>
      <c r="O12" s="60">
        <f>O40</f>
        <v>1267500</v>
      </c>
      <c r="P12" s="60"/>
      <c r="Q12" s="60">
        <f>Q19+Q31+Q42+Q40</f>
        <v>350400</v>
      </c>
      <c r="R12" s="60">
        <f>P12+Q12</f>
        <v>350400</v>
      </c>
      <c r="S12" s="60"/>
      <c r="T12" s="60">
        <f>T19+T31+T42+T40</f>
        <v>20000</v>
      </c>
      <c r="U12" s="60">
        <f>S12+T12</f>
        <v>20000</v>
      </c>
      <c r="V12" s="60">
        <f>F12+I12+L12+O12+R12+U12</f>
        <v>4579901.8100000005</v>
      </c>
    </row>
    <row r="13" spans="1:22" ht="15.75" thickBot="1" x14ac:dyDescent="0.3">
      <c r="A13" s="27" t="s">
        <v>9</v>
      </c>
      <c r="B13" s="20"/>
      <c r="C13" s="20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</row>
    <row r="14" spans="1:22" ht="15.75" thickBot="1" x14ac:dyDescent="0.3">
      <c r="A14" s="28" t="s">
        <v>11</v>
      </c>
      <c r="B14" s="41"/>
      <c r="C14" s="43">
        <v>211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</row>
    <row r="15" spans="1:22" ht="26.25" thickBot="1" x14ac:dyDescent="0.3">
      <c r="A15" s="29" t="s">
        <v>12</v>
      </c>
      <c r="B15" s="41"/>
      <c r="C15" s="43">
        <v>212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26.25" thickBot="1" x14ac:dyDescent="0.3">
      <c r="A16" s="28" t="s">
        <v>13</v>
      </c>
      <c r="B16" s="41"/>
      <c r="C16" s="43">
        <v>213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</row>
    <row r="17" spans="1:22" ht="15.75" thickBot="1" x14ac:dyDescent="0.3">
      <c r="A17" s="29" t="s">
        <v>14</v>
      </c>
      <c r="B17" s="41"/>
      <c r="C17" s="43">
        <v>221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15.75" thickBot="1" x14ac:dyDescent="0.3">
      <c r="A18" s="30" t="s">
        <v>15</v>
      </c>
      <c r="B18" s="41">
        <v>323</v>
      </c>
      <c r="C18" s="43">
        <v>222</v>
      </c>
      <c r="D18" s="61"/>
      <c r="E18" s="61"/>
      <c r="F18" s="61"/>
      <c r="G18" s="61"/>
      <c r="H18" s="61">
        <v>136332.60999999999</v>
      </c>
      <c r="I18" s="61">
        <f>G18+H18</f>
        <v>136332.60999999999</v>
      </c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0">
        <f>I18</f>
        <v>136332.60999999999</v>
      </c>
    </row>
    <row r="19" spans="1:22" ht="15.75" thickBot="1" x14ac:dyDescent="0.3">
      <c r="A19" s="29" t="s">
        <v>16</v>
      </c>
      <c r="B19" s="41">
        <v>244</v>
      </c>
      <c r="C19" s="43">
        <v>222</v>
      </c>
      <c r="D19" s="63"/>
      <c r="E19" s="63"/>
      <c r="F19" s="63"/>
      <c r="G19" s="63"/>
      <c r="H19" s="64"/>
      <c r="I19" s="63"/>
      <c r="J19" s="63"/>
      <c r="K19" s="63"/>
      <c r="L19" s="63"/>
      <c r="M19" s="63"/>
      <c r="N19" s="63"/>
      <c r="O19" s="63"/>
      <c r="P19" s="63"/>
      <c r="Q19" s="63">
        <v>55000</v>
      </c>
      <c r="R19" s="63">
        <f>P19+Q19</f>
        <v>55000</v>
      </c>
      <c r="S19" s="63"/>
      <c r="T19" s="63"/>
      <c r="U19" s="63"/>
      <c r="V19" s="65">
        <f>R19</f>
        <v>55000</v>
      </c>
    </row>
    <row r="20" spans="1:22" ht="26.25" thickBot="1" x14ac:dyDescent="0.3">
      <c r="A20" s="29" t="s">
        <v>18</v>
      </c>
      <c r="B20" s="41"/>
      <c r="C20" s="44">
        <v>222</v>
      </c>
      <c r="D20" s="63"/>
      <c r="E20" s="63"/>
      <c r="F20" s="63"/>
      <c r="G20" s="63"/>
      <c r="H20" s="64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</row>
    <row r="21" spans="1:22" ht="15.75" thickBot="1" x14ac:dyDescent="0.3">
      <c r="A21" s="30" t="s">
        <v>19</v>
      </c>
      <c r="B21" s="41"/>
      <c r="C21" s="44">
        <v>223</v>
      </c>
      <c r="D21" s="63"/>
      <c r="E21" s="63"/>
      <c r="F21" s="63"/>
      <c r="G21" s="63"/>
      <c r="H21" s="64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</row>
    <row r="22" spans="1:22" ht="15.75" thickBot="1" x14ac:dyDescent="0.3">
      <c r="A22" s="29" t="s">
        <v>20</v>
      </c>
      <c r="B22" s="41"/>
      <c r="C22" s="44" t="s">
        <v>21</v>
      </c>
      <c r="D22" s="63"/>
      <c r="E22" s="63"/>
      <c r="F22" s="63"/>
      <c r="G22" s="63"/>
      <c r="H22" s="64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</row>
    <row r="23" spans="1:22" ht="26.25" thickBot="1" x14ac:dyDescent="0.3">
      <c r="A23" s="29" t="s">
        <v>22</v>
      </c>
      <c r="B23" s="41"/>
      <c r="C23" s="44" t="s">
        <v>88</v>
      </c>
      <c r="D23" s="63"/>
      <c r="E23" s="63"/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</row>
    <row r="24" spans="1:22" ht="26.25" thickBot="1" x14ac:dyDescent="0.3">
      <c r="A24" s="29" t="s">
        <v>23</v>
      </c>
      <c r="B24" s="41"/>
      <c r="C24" s="44" t="s">
        <v>89</v>
      </c>
      <c r="D24" s="63"/>
      <c r="E24" s="63"/>
      <c r="F24" s="63"/>
      <c r="G24" s="63"/>
      <c r="H24" s="64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</row>
    <row r="25" spans="1:22" ht="15.75" thickBot="1" x14ac:dyDescent="0.3">
      <c r="A25" s="29" t="s">
        <v>24</v>
      </c>
      <c r="B25" s="41"/>
      <c r="C25" s="44" t="s">
        <v>90</v>
      </c>
      <c r="D25" s="63"/>
      <c r="E25" s="63"/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</row>
    <row r="26" spans="1:22" ht="51.75" thickBot="1" x14ac:dyDescent="0.3">
      <c r="A26" s="29" t="s">
        <v>25</v>
      </c>
      <c r="B26" s="41"/>
      <c r="C26" s="43">
        <v>224</v>
      </c>
      <c r="D26" s="63"/>
      <c r="E26" s="63"/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</row>
    <row r="27" spans="1:22" ht="26.25" thickBot="1" x14ac:dyDescent="0.3">
      <c r="A27" s="29" t="s">
        <v>92</v>
      </c>
      <c r="B27" s="41"/>
      <c r="C27" s="43">
        <v>225</v>
      </c>
      <c r="D27" s="63"/>
      <c r="E27" s="63"/>
      <c r="F27" s="63"/>
      <c r="G27" s="63"/>
      <c r="H27" s="64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</row>
    <row r="28" spans="1:22" ht="26.25" thickBot="1" x14ac:dyDescent="0.3">
      <c r="A28" s="29" t="s">
        <v>26</v>
      </c>
      <c r="B28" s="41">
        <v>244</v>
      </c>
      <c r="C28" s="43">
        <v>225</v>
      </c>
      <c r="D28" s="63"/>
      <c r="E28" s="63"/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</row>
    <row r="29" spans="1:22" ht="15.75" thickBot="1" x14ac:dyDescent="0.3">
      <c r="A29" s="29" t="s">
        <v>27</v>
      </c>
      <c r="B29" s="41">
        <v>243</v>
      </c>
      <c r="C29" s="44">
        <v>225</v>
      </c>
      <c r="D29" s="63"/>
      <c r="E29" s="63"/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</row>
    <row r="30" spans="1:22" ht="15.75" thickBot="1" x14ac:dyDescent="0.3">
      <c r="A30" s="30" t="s">
        <v>28</v>
      </c>
      <c r="B30" s="41">
        <v>323</v>
      </c>
      <c r="C30" s="43">
        <v>226</v>
      </c>
      <c r="D30" s="63"/>
      <c r="E30" s="63"/>
      <c r="F30" s="63"/>
      <c r="G30" s="63"/>
      <c r="H30" s="64">
        <v>2545669.2000000002</v>
      </c>
      <c r="I30" s="63">
        <f>G30+H30</f>
        <v>2545669.2000000002</v>
      </c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5">
        <f>I30</f>
        <v>2545669.2000000002</v>
      </c>
    </row>
    <row r="31" spans="1:22" ht="15.75" thickBot="1" x14ac:dyDescent="0.3">
      <c r="A31" s="29" t="s">
        <v>29</v>
      </c>
      <c r="B31" s="41">
        <v>244</v>
      </c>
      <c r="C31" s="43">
        <v>226</v>
      </c>
      <c r="D31" s="63"/>
      <c r="E31" s="63"/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>
        <v>56000</v>
      </c>
      <c r="R31" s="63">
        <f>P31+Q31</f>
        <v>56000</v>
      </c>
      <c r="S31" s="63"/>
      <c r="T31" s="63"/>
      <c r="U31" s="63"/>
      <c r="V31" s="65">
        <f>F31+I31+L31+R31</f>
        <v>56000</v>
      </c>
    </row>
    <row r="32" spans="1:22" ht="16.5" thickBot="1" x14ac:dyDescent="0.3">
      <c r="A32" s="28" t="s">
        <v>30</v>
      </c>
      <c r="B32" s="8"/>
      <c r="C32" s="45">
        <v>227</v>
      </c>
      <c r="D32" s="63"/>
      <c r="E32" s="63"/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</row>
    <row r="33" spans="1:22" ht="26.25" thickBot="1" x14ac:dyDescent="0.3">
      <c r="A33" s="28" t="s">
        <v>59</v>
      </c>
      <c r="B33" s="8"/>
      <c r="C33" s="45">
        <v>228</v>
      </c>
      <c r="D33" s="63"/>
      <c r="E33" s="63"/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</row>
    <row r="34" spans="1:22" ht="51.75" thickBot="1" x14ac:dyDescent="0.3">
      <c r="A34" s="28" t="s">
        <v>31</v>
      </c>
      <c r="B34" s="8"/>
      <c r="C34" s="45">
        <v>229</v>
      </c>
      <c r="D34" s="63"/>
      <c r="E34" s="63"/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</row>
    <row r="35" spans="1:22" ht="26.25" thickBot="1" x14ac:dyDescent="0.3">
      <c r="A35" s="29" t="s">
        <v>60</v>
      </c>
      <c r="B35" s="40"/>
      <c r="C35" s="45">
        <v>263</v>
      </c>
      <c r="D35" s="63"/>
      <c r="E35" s="65"/>
      <c r="F35" s="65"/>
      <c r="G35" s="65"/>
      <c r="H35" s="64"/>
      <c r="I35" s="63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</row>
    <row r="36" spans="1:22" ht="15.75" thickBot="1" x14ac:dyDescent="0.3">
      <c r="A36" s="30" t="s">
        <v>61</v>
      </c>
      <c r="B36" s="41"/>
      <c r="C36" s="45">
        <v>290</v>
      </c>
      <c r="D36" s="63"/>
      <c r="E36" s="63"/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</row>
    <row r="37" spans="1:22" ht="26.25" thickBot="1" x14ac:dyDescent="0.3">
      <c r="A37" s="28" t="s">
        <v>62</v>
      </c>
      <c r="B37" s="8"/>
      <c r="C37" s="45">
        <v>296</v>
      </c>
      <c r="D37" s="63"/>
      <c r="E37" s="63"/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</row>
    <row r="38" spans="1:22" ht="26.25" thickBot="1" x14ac:dyDescent="0.3">
      <c r="A38" s="28" t="s">
        <v>63</v>
      </c>
      <c r="B38" s="8"/>
      <c r="C38" s="45">
        <v>297</v>
      </c>
      <c r="D38" s="63"/>
      <c r="E38" s="63"/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</row>
    <row r="39" spans="1:22" ht="27.75" thickBot="1" x14ac:dyDescent="0.3">
      <c r="A39" s="30" t="s">
        <v>42</v>
      </c>
      <c r="B39" s="41"/>
      <c r="C39" s="45">
        <v>310</v>
      </c>
      <c r="D39" s="63"/>
      <c r="E39" s="63"/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</row>
    <row r="40" spans="1:22" ht="26.25" thickBot="1" x14ac:dyDescent="0.3">
      <c r="A40" s="29" t="s">
        <v>43</v>
      </c>
      <c r="B40" s="41">
        <v>244</v>
      </c>
      <c r="C40" s="45">
        <v>310</v>
      </c>
      <c r="D40" s="63"/>
      <c r="E40" s="63"/>
      <c r="F40" s="63"/>
      <c r="G40" s="63"/>
      <c r="H40" s="64"/>
      <c r="I40" s="63"/>
      <c r="J40" s="63"/>
      <c r="K40" s="63"/>
      <c r="L40" s="63"/>
      <c r="M40" s="63"/>
      <c r="N40" s="63">
        <v>1267500</v>
      </c>
      <c r="O40" s="63">
        <v>1267500</v>
      </c>
      <c r="P40" s="63"/>
      <c r="Q40" s="63"/>
      <c r="R40" s="63"/>
      <c r="S40" s="63"/>
      <c r="T40" s="63">
        <v>20000</v>
      </c>
      <c r="U40" s="63">
        <v>20000</v>
      </c>
      <c r="V40" s="65">
        <f>O40+U40</f>
        <v>1287500</v>
      </c>
    </row>
    <row r="41" spans="1:22" ht="26.25" thickBot="1" x14ac:dyDescent="0.3">
      <c r="A41" s="29" t="s">
        <v>44</v>
      </c>
      <c r="B41" s="41">
        <v>243</v>
      </c>
      <c r="C41" s="44">
        <v>310</v>
      </c>
      <c r="D41" s="63"/>
      <c r="E41" s="63"/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</row>
    <row r="42" spans="1:22" ht="27.75" thickBot="1" x14ac:dyDescent="0.3">
      <c r="A42" s="30" t="s">
        <v>45</v>
      </c>
      <c r="B42" s="66"/>
      <c r="C42" s="67">
        <v>340</v>
      </c>
      <c r="D42" s="63"/>
      <c r="E42" s="65">
        <f>E43+E44+E45+E46+E48+E49</f>
        <v>170000</v>
      </c>
      <c r="F42" s="65">
        <f>F43+F44+F45+F46+F48+F49</f>
        <v>170000</v>
      </c>
      <c r="G42" s="63"/>
      <c r="H42" s="64"/>
      <c r="I42" s="63"/>
      <c r="J42" s="63"/>
      <c r="K42" s="63">
        <f>K43+K44+K45+K46+K47+K48+K49</f>
        <v>90000</v>
      </c>
      <c r="L42" s="63">
        <f>L47</f>
        <v>90000</v>
      </c>
      <c r="M42" s="63"/>
      <c r="N42" s="63"/>
      <c r="O42" s="63"/>
      <c r="P42" s="63"/>
      <c r="Q42" s="65">
        <f>Q43+Q47+Q49</f>
        <v>239400</v>
      </c>
      <c r="R42" s="65">
        <f>R43+R47+R49</f>
        <v>239400</v>
      </c>
      <c r="S42" s="63"/>
      <c r="T42" s="65"/>
      <c r="U42" s="65"/>
      <c r="V42" s="65">
        <f>F42+I42+L42+R42</f>
        <v>499400</v>
      </c>
    </row>
    <row r="43" spans="1:22" ht="26.25" thickBot="1" x14ac:dyDescent="0.3">
      <c r="A43" s="28" t="s">
        <v>47</v>
      </c>
      <c r="B43" s="41">
        <v>244</v>
      </c>
      <c r="C43" s="44">
        <v>342</v>
      </c>
      <c r="D43" s="63"/>
      <c r="E43" s="63"/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>
        <v>5000</v>
      </c>
      <c r="R43" s="63">
        <f>P43+Q43</f>
        <v>5000</v>
      </c>
      <c r="S43" s="63"/>
      <c r="T43" s="63"/>
      <c r="U43" s="63"/>
      <c r="V43" s="65">
        <f>F43+I43+L43+O43+R43</f>
        <v>5000</v>
      </c>
    </row>
    <row r="44" spans="1:22" ht="26.25" thickBot="1" x14ac:dyDescent="0.3">
      <c r="A44" s="28" t="s">
        <v>47</v>
      </c>
      <c r="B44" s="41">
        <v>323</v>
      </c>
      <c r="C44" s="43">
        <v>342</v>
      </c>
      <c r="D44" s="63"/>
      <c r="E44" s="63">
        <v>145200</v>
      </c>
      <c r="F44" s="63">
        <f>E44</f>
        <v>145200</v>
      </c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5">
        <f>F44+I44+L44+R44</f>
        <v>145200</v>
      </c>
    </row>
    <row r="45" spans="1:22" ht="24.75" thickBot="1" x14ac:dyDescent="0.3">
      <c r="A45" s="32" t="s">
        <v>48</v>
      </c>
      <c r="B45" s="41"/>
      <c r="C45" s="43">
        <v>343</v>
      </c>
      <c r="D45" s="63"/>
      <c r="E45" s="63"/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</row>
    <row r="46" spans="1:22" ht="26.25" thickBot="1" x14ac:dyDescent="0.3">
      <c r="A46" s="28" t="s">
        <v>50</v>
      </c>
      <c r="B46" s="41"/>
      <c r="C46" s="43">
        <v>344</v>
      </c>
      <c r="D46" s="63"/>
      <c r="E46" s="63"/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</row>
    <row r="47" spans="1:22" ht="26.25" thickBot="1" x14ac:dyDescent="0.3">
      <c r="A47" s="28" t="s">
        <v>52</v>
      </c>
      <c r="B47" s="41">
        <v>244</v>
      </c>
      <c r="C47" s="43">
        <v>346</v>
      </c>
      <c r="D47" s="63"/>
      <c r="E47" s="63"/>
      <c r="F47" s="63"/>
      <c r="G47" s="63"/>
      <c r="H47" s="64"/>
      <c r="I47" s="63"/>
      <c r="J47" s="63"/>
      <c r="K47" s="63">
        <v>90000</v>
      </c>
      <c r="L47" s="63">
        <v>90000</v>
      </c>
      <c r="M47" s="63"/>
      <c r="N47" s="63"/>
      <c r="O47" s="63"/>
      <c r="P47" s="63"/>
      <c r="Q47" s="63">
        <v>50200</v>
      </c>
      <c r="R47" s="63">
        <f>P47+Q47</f>
        <v>50200</v>
      </c>
      <c r="S47" s="63"/>
      <c r="T47" s="63"/>
      <c r="U47" s="63"/>
      <c r="V47" s="65">
        <f>F47+I47+L47+O47+R47</f>
        <v>140200</v>
      </c>
    </row>
    <row r="48" spans="1:22" ht="26.25" thickBot="1" x14ac:dyDescent="0.3">
      <c r="A48" s="28" t="s">
        <v>52</v>
      </c>
      <c r="B48" s="41">
        <v>323</v>
      </c>
      <c r="C48" s="43">
        <v>346</v>
      </c>
      <c r="D48" s="63"/>
      <c r="E48" s="63">
        <v>24800</v>
      </c>
      <c r="F48" s="63">
        <f>D48+E48</f>
        <v>24800</v>
      </c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5">
        <f>F48+I48+L48+R48</f>
        <v>24800</v>
      </c>
    </row>
    <row r="49" spans="1:22" ht="39" thickBot="1" x14ac:dyDescent="0.3">
      <c r="A49" s="28" t="s">
        <v>53</v>
      </c>
      <c r="B49" s="41">
        <v>244</v>
      </c>
      <c r="C49" s="43">
        <v>349</v>
      </c>
      <c r="D49" s="63"/>
      <c r="E49" s="63"/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>
        <v>184200</v>
      </c>
      <c r="R49" s="63">
        <f>P49+Q49</f>
        <v>184200</v>
      </c>
      <c r="S49" s="63"/>
      <c r="T49" s="63"/>
      <c r="U49" s="63"/>
      <c r="V49" s="65">
        <f>F49+I49+L49+R49</f>
        <v>184200</v>
      </c>
    </row>
  </sheetData>
  <mergeCells count="32">
    <mergeCell ref="M1:O1"/>
    <mergeCell ref="M2:O2"/>
    <mergeCell ref="M3:O3"/>
    <mergeCell ref="M4:O4"/>
    <mergeCell ref="M5:O5"/>
    <mergeCell ref="G1:I1"/>
    <mergeCell ref="G2:I2"/>
    <mergeCell ref="G3:I3"/>
    <mergeCell ref="G4:I4"/>
    <mergeCell ref="G5:I5"/>
    <mergeCell ref="J1:L1"/>
    <mergeCell ref="J2:L2"/>
    <mergeCell ref="J3:L3"/>
    <mergeCell ref="J4:L4"/>
    <mergeCell ref="J5:L5"/>
    <mergeCell ref="A1:A6"/>
    <mergeCell ref="B1:B6"/>
    <mergeCell ref="D1:F1"/>
    <mergeCell ref="D2:F2"/>
    <mergeCell ref="D3:F3"/>
    <mergeCell ref="D4:F4"/>
    <mergeCell ref="D5:F5"/>
    <mergeCell ref="P1:R1"/>
    <mergeCell ref="P2:R2"/>
    <mergeCell ref="P3:R3"/>
    <mergeCell ref="P4:R4"/>
    <mergeCell ref="P5:R5"/>
    <mergeCell ref="S1:U1"/>
    <mergeCell ref="S2:U2"/>
    <mergeCell ref="S3:U3"/>
    <mergeCell ref="S4:U4"/>
    <mergeCell ref="S5:U5"/>
  </mergeCells>
  <pageMargins left="0.70866141732283472" right="0.70866141732283472" top="0.74803149606299213" bottom="0.74803149606299213" header="0.31496062992125984" footer="0.31496062992125984"/>
  <pageSetup paperSize="9" scale="50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workbookViewId="0">
      <selection activeCell="J10" sqref="J10"/>
    </sheetView>
  </sheetViews>
  <sheetFormatPr defaultRowHeight="15" x14ac:dyDescent="0.25"/>
  <cols>
    <col min="1" max="1" width="35.85546875" customWidth="1"/>
    <col min="2" max="2" width="10.5703125" customWidth="1"/>
    <col min="3" max="3" width="9.85546875" customWidth="1"/>
    <col min="4" max="4" width="7.140625" customWidth="1"/>
    <col min="5" max="5" width="6.5703125" customWidth="1"/>
    <col min="6" max="7" width="11.85546875" bestFit="1" customWidth="1"/>
    <col min="8" max="8" width="7" customWidth="1"/>
    <col min="9" max="9" width="6.42578125" customWidth="1"/>
    <col min="10" max="11" width="11.85546875" bestFit="1" customWidth="1"/>
    <col min="14" max="14" width="12.5703125" customWidth="1"/>
    <col min="15" max="15" width="11.85546875" customWidth="1"/>
  </cols>
  <sheetData>
    <row r="1" spans="1:15" ht="23.25" customHeight="1" thickBot="1" x14ac:dyDescent="0.3">
      <c r="A1" s="115" t="s">
        <v>74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5" ht="38.25" customHeight="1" x14ac:dyDescent="0.25">
      <c r="A2" s="108" t="s">
        <v>0</v>
      </c>
      <c r="B2" s="108" t="s">
        <v>1</v>
      </c>
      <c r="C2" s="15" t="s">
        <v>2</v>
      </c>
      <c r="D2" s="96" t="s">
        <v>64</v>
      </c>
      <c r="E2" s="97"/>
      <c r="F2" s="97"/>
      <c r="G2" s="98"/>
      <c r="H2" s="96" t="s">
        <v>66</v>
      </c>
      <c r="I2" s="97"/>
      <c r="J2" s="97"/>
      <c r="K2" s="98"/>
      <c r="L2" s="96" t="s">
        <v>99</v>
      </c>
      <c r="M2" s="97"/>
      <c r="N2" s="97"/>
      <c r="O2" s="98"/>
    </row>
    <row r="3" spans="1:15" ht="26.25" customHeight="1" x14ac:dyDescent="0.25">
      <c r="A3" s="109"/>
      <c r="B3" s="109"/>
      <c r="C3" s="16" t="s">
        <v>3</v>
      </c>
      <c r="D3" s="99" t="s">
        <v>65</v>
      </c>
      <c r="E3" s="100"/>
      <c r="F3" s="100"/>
      <c r="G3" s="101"/>
      <c r="H3" s="99" t="s">
        <v>67</v>
      </c>
      <c r="I3" s="100"/>
      <c r="J3" s="100"/>
      <c r="K3" s="101"/>
      <c r="L3" s="99"/>
      <c r="M3" s="100"/>
      <c r="N3" s="100"/>
      <c r="O3" s="101"/>
    </row>
    <row r="4" spans="1:15" ht="39" customHeight="1" thickBot="1" x14ac:dyDescent="0.3">
      <c r="A4" s="109"/>
      <c r="B4" s="109"/>
      <c r="C4" s="17"/>
      <c r="D4" s="105"/>
      <c r="E4" s="106"/>
      <c r="F4" s="106"/>
      <c r="G4" s="107"/>
      <c r="H4" s="112" t="s">
        <v>68</v>
      </c>
      <c r="I4" s="113"/>
      <c r="J4" s="113"/>
      <c r="K4" s="114"/>
      <c r="L4" s="112" t="s">
        <v>98</v>
      </c>
      <c r="M4" s="113"/>
      <c r="N4" s="113"/>
      <c r="O4" s="114"/>
    </row>
    <row r="5" spans="1:15" ht="88.5" customHeight="1" x14ac:dyDescent="0.25">
      <c r="A5" s="109"/>
      <c r="B5" s="109"/>
      <c r="C5" s="17"/>
      <c r="D5" s="108" t="s">
        <v>5</v>
      </c>
      <c r="E5" s="108" t="s">
        <v>6</v>
      </c>
      <c r="F5" s="108" t="s">
        <v>78</v>
      </c>
      <c r="G5" s="108" t="s">
        <v>7</v>
      </c>
      <c r="H5" s="16" t="s">
        <v>69</v>
      </c>
      <c r="I5" s="108" t="s">
        <v>6</v>
      </c>
      <c r="J5" s="108" t="s">
        <v>78</v>
      </c>
      <c r="K5" s="108" t="s">
        <v>7</v>
      </c>
      <c r="L5" s="80" t="s">
        <v>69</v>
      </c>
      <c r="M5" s="108" t="s">
        <v>6</v>
      </c>
      <c r="N5" s="108" t="s">
        <v>78</v>
      </c>
      <c r="O5" s="108" t="s">
        <v>7</v>
      </c>
    </row>
    <row r="6" spans="1:15" ht="26.25" thickBot="1" x14ac:dyDescent="0.3">
      <c r="A6" s="111"/>
      <c r="B6" s="111"/>
      <c r="C6" s="3"/>
      <c r="D6" s="111"/>
      <c r="E6" s="111"/>
      <c r="F6" s="111"/>
      <c r="G6" s="111"/>
      <c r="H6" s="18" t="s">
        <v>70</v>
      </c>
      <c r="I6" s="111"/>
      <c r="J6" s="111"/>
      <c r="K6" s="111"/>
      <c r="L6" s="81" t="s">
        <v>70</v>
      </c>
      <c r="M6" s="111"/>
      <c r="N6" s="111"/>
      <c r="O6" s="111"/>
    </row>
    <row r="7" spans="1:15" ht="15.75" thickBot="1" x14ac:dyDescent="0.3">
      <c r="A7" s="33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3</v>
      </c>
      <c r="J7" s="18">
        <v>10</v>
      </c>
      <c r="K7" s="18">
        <v>11</v>
      </c>
      <c r="L7" s="81">
        <v>8</v>
      </c>
      <c r="M7" s="81">
        <v>3</v>
      </c>
      <c r="N7" s="81">
        <v>10</v>
      </c>
      <c r="O7" s="81">
        <v>11</v>
      </c>
    </row>
    <row r="8" spans="1:15" ht="15.75" thickBot="1" x14ac:dyDescent="0.3">
      <c r="A8" s="34" t="s">
        <v>71</v>
      </c>
      <c r="B8" s="41"/>
      <c r="C8" s="68"/>
      <c r="D8" s="60"/>
      <c r="E8" s="60"/>
      <c r="F8" s="60">
        <f>F9</f>
        <v>5108157.63</v>
      </c>
      <c r="G8" s="60">
        <f>D8+E8+F8</f>
        <v>5108157.63</v>
      </c>
      <c r="H8" s="60"/>
      <c r="I8" s="60"/>
      <c r="J8" s="60">
        <f>J9+J10+J11</f>
        <v>3353024</v>
      </c>
      <c r="K8" s="60">
        <f>H8+I8+J8</f>
        <v>3353024</v>
      </c>
      <c r="L8" s="60"/>
      <c r="M8" s="60"/>
      <c r="N8" s="60">
        <f>N10</f>
        <v>126410.14</v>
      </c>
      <c r="O8" s="60">
        <f>L8+M8+N8</f>
        <v>126410.14</v>
      </c>
    </row>
    <row r="9" spans="1:15" ht="15.75" thickBot="1" x14ac:dyDescent="0.3">
      <c r="A9" s="28" t="s">
        <v>9</v>
      </c>
      <c r="B9" s="41">
        <v>130</v>
      </c>
      <c r="C9" s="41"/>
      <c r="D9" s="61"/>
      <c r="E9" s="61"/>
      <c r="F9" s="61">
        <v>5108157.63</v>
      </c>
      <c r="G9" s="61">
        <f>D9+E9+F9</f>
        <v>5108157.63</v>
      </c>
      <c r="H9" s="61"/>
      <c r="I9" s="61"/>
      <c r="J9" s="61">
        <v>3239414</v>
      </c>
      <c r="K9" s="61">
        <f>H9+J9</f>
        <v>3239414</v>
      </c>
      <c r="L9" s="61"/>
      <c r="M9" s="61"/>
      <c r="N9" s="61"/>
      <c r="O9" s="61"/>
    </row>
    <row r="10" spans="1:15" ht="15.75" thickBot="1" x14ac:dyDescent="0.3">
      <c r="A10" s="28"/>
      <c r="B10" s="41">
        <v>410</v>
      </c>
      <c r="C10" s="41"/>
      <c r="D10" s="61"/>
      <c r="E10" s="61"/>
      <c r="F10" s="61"/>
      <c r="G10" s="61"/>
      <c r="H10" s="61"/>
      <c r="I10" s="61"/>
      <c r="J10" s="61">
        <v>102900</v>
      </c>
      <c r="K10" s="61">
        <f>H10+I10+J10</f>
        <v>102900</v>
      </c>
      <c r="L10" s="61"/>
      <c r="M10" s="61"/>
      <c r="N10" s="61">
        <v>126410.14</v>
      </c>
      <c r="O10" s="61">
        <f>L10+M10+N10</f>
        <v>126410.14</v>
      </c>
    </row>
    <row r="11" spans="1:15" ht="15.75" thickBot="1" x14ac:dyDescent="0.3">
      <c r="A11" s="28"/>
      <c r="B11" s="41">
        <v>440</v>
      </c>
      <c r="C11" s="41"/>
      <c r="D11" s="61"/>
      <c r="E11" s="61"/>
      <c r="F11" s="61"/>
      <c r="G11" s="61"/>
      <c r="H11" s="61"/>
      <c r="I11" s="61"/>
      <c r="J11" s="61">
        <v>10710</v>
      </c>
      <c r="K11" s="61">
        <f>H11+I11+J11</f>
        <v>10710</v>
      </c>
      <c r="L11" s="61"/>
      <c r="M11" s="61"/>
      <c r="N11" s="61"/>
      <c r="O11" s="61"/>
    </row>
    <row r="12" spans="1:15" ht="15.75" thickBot="1" x14ac:dyDescent="0.3">
      <c r="A12" s="35" t="s">
        <v>10</v>
      </c>
      <c r="B12" s="42"/>
      <c r="C12" s="69"/>
      <c r="D12" s="61"/>
      <c r="E12" s="61"/>
      <c r="F12" s="60">
        <f>F14+F16+F21+F27+F47+F50+F58</f>
        <v>5108157.6300000008</v>
      </c>
      <c r="G12" s="60">
        <f>D12+E12+F12</f>
        <v>5108157.6300000008</v>
      </c>
      <c r="H12" s="61"/>
      <c r="I12" s="61"/>
      <c r="J12" s="60">
        <f>J14+J15+J16+J17+J18+J21+J26+J27+J30+J39+J47+J50+J34</f>
        <v>3353024</v>
      </c>
      <c r="K12" s="60">
        <f>K14+K15+K16+K17+K18+K21+K26+K27+K30+K39+K47+K50+K34</f>
        <v>3353024</v>
      </c>
      <c r="L12" s="61"/>
      <c r="M12" s="61"/>
      <c r="N12" s="60">
        <f>N14+N15+N16+N17+N18+N21+N26+N27+N30+N39+N47+N50</f>
        <v>126410.14</v>
      </c>
      <c r="O12" s="60">
        <f>O14+O15+O16+O17+O18+O21+O26+O27+O30+O39+O47+O50</f>
        <v>126410.14</v>
      </c>
    </row>
    <row r="13" spans="1:15" ht="15.75" thickBot="1" x14ac:dyDescent="0.3">
      <c r="A13" s="28" t="s">
        <v>9</v>
      </c>
      <c r="B13" s="41"/>
      <c r="C13" s="4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</row>
    <row r="14" spans="1:15" ht="15.75" thickBot="1" x14ac:dyDescent="0.3">
      <c r="A14" s="28" t="s">
        <v>11</v>
      </c>
      <c r="B14" s="66">
        <v>111</v>
      </c>
      <c r="C14" s="41">
        <v>211</v>
      </c>
      <c r="D14" s="61"/>
      <c r="E14" s="61"/>
      <c r="F14" s="60">
        <v>351460</v>
      </c>
      <c r="G14" s="60">
        <f>D14+E14+F14</f>
        <v>351460</v>
      </c>
      <c r="H14" s="61"/>
      <c r="I14" s="61"/>
      <c r="J14" s="60">
        <v>999509</v>
      </c>
      <c r="K14" s="60">
        <f>H14+I14+J14</f>
        <v>999509</v>
      </c>
      <c r="L14" s="61"/>
      <c r="M14" s="61"/>
      <c r="N14" s="60"/>
      <c r="O14" s="60"/>
    </row>
    <row r="15" spans="1:15" ht="26.25" thickBot="1" x14ac:dyDescent="0.3">
      <c r="A15" s="28" t="s">
        <v>12</v>
      </c>
      <c r="B15" s="66"/>
      <c r="C15" s="41">
        <v>212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</row>
    <row r="16" spans="1:15" ht="15.75" thickBot="1" x14ac:dyDescent="0.3">
      <c r="A16" s="28" t="s">
        <v>13</v>
      </c>
      <c r="B16" s="66">
        <v>119</v>
      </c>
      <c r="C16" s="41">
        <v>213</v>
      </c>
      <c r="D16" s="61"/>
      <c r="E16" s="61"/>
      <c r="F16" s="60">
        <v>105807</v>
      </c>
      <c r="G16" s="60">
        <f>D16+E16+F16</f>
        <v>105807</v>
      </c>
      <c r="H16" s="61"/>
      <c r="I16" s="61"/>
      <c r="J16" s="60">
        <v>290031</v>
      </c>
      <c r="K16" s="60">
        <f>H16+I16+J16</f>
        <v>290031</v>
      </c>
      <c r="L16" s="61"/>
      <c r="M16" s="61"/>
      <c r="N16" s="60"/>
      <c r="O16" s="60"/>
    </row>
    <row r="17" spans="1:15" ht="15.75" thickBot="1" x14ac:dyDescent="0.3">
      <c r="A17" s="29" t="s">
        <v>14</v>
      </c>
      <c r="B17" s="66">
        <v>244</v>
      </c>
      <c r="C17" s="41">
        <v>221</v>
      </c>
      <c r="D17" s="61"/>
      <c r="E17" s="61"/>
      <c r="F17" s="61"/>
      <c r="G17" s="61"/>
      <c r="H17" s="61"/>
      <c r="I17" s="61"/>
      <c r="J17" s="61">
        <v>2760</v>
      </c>
      <c r="K17" s="61">
        <f>H17+I17+J17</f>
        <v>2760</v>
      </c>
      <c r="L17" s="61"/>
      <c r="M17" s="61"/>
      <c r="N17" s="61"/>
      <c r="O17" s="61"/>
    </row>
    <row r="18" spans="1:15" ht="15.75" thickBot="1" x14ac:dyDescent="0.3">
      <c r="A18" s="30" t="s">
        <v>15</v>
      </c>
      <c r="B18" s="66"/>
      <c r="C18" s="41">
        <v>222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</row>
    <row r="19" spans="1:15" ht="15.75" thickBot="1" x14ac:dyDescent="0.3">
      <c r="A19" s="29" t="s">
        <v>16</v>
      </c>
      <c r="B19" s="66"/>
      <c r="C19" s="41">
        <v>222</v>
      </c>
      <c r="D19" s="61"/>
      <c r="E19" s="70"/>
      <c r="F19" s="70"/>
      <c r="G19" s="70"/>
      <c r="H19" s="61"/>
      <c r="I19" s="61"/>
      <c r="J19" s="61"/>
      <c r="K19" s="61"/>
      <c r="L19" s="61"/>
      <c r="M19" s="61"/>
      <c r="N19" s="61"/>
      <c r="O19" s="61"/>
    </row>
    <row r="20" spans="1:15" ht="26.25" thickBot="1" x14ac:dyDescent="0.3">
      <c r="A20" s="29" t="s">
        <v>18</v>
      </c>
      <c r="B20" s="66"/>
      <c r="C20" s="41">
        <v>222</v>
      </c>
      <c r="D20" s="61"/>
      <c r="E20" s="70"/>
      <c r="F20" s="70"/>
      <c r="G20" s="70"/>
      <c r="H20" s="61"/>
      <c r="I20" s="61"/>
      <c r="J20" s="61"/>
      <c r="K20" s="61"/>
      <c r="L20" s="61"/>
      <c r="M20" s="61"/>
      <c r="N20" s="61"/>
      <c r="O20" s="61"/>
    </row>
    <row r="21" spans="1:15" ht="15.75" thickBot="1" x14ac:dyDescent="0.3">
      <c r="A21" s="30" t="s">
        <v>19</v>
      </c>
      <c r="B21" s="66">
        <v>244</v>
      </c>
      <c r="C21" s="71">
        <v>223</v>
      </c>
      <c r="D21" s="61"/>
      <c r="E21" s="70"/>
      <c r="F21" s="72">
        <f>F24+F25</f>
        <v>652170.02</v>
      </c>
      <c r="G21" s="72">
        <f>G22+G23+G24+G25</f>
        <v>652170.02</v>
      </c>
      <c r="H21" s="61"/>
      <c r="I21" s="61"/>
      <c r="J21" s="61"/>
      <c r="K21" s="61"/>
      <c r="L21" s="61"/>
      <c r="M21" s="61"/>
      <c r="N21" s="61"/>
      <c r="O21" s="61"/>
    </row>
    <row r="22" spans="1:15" ht="15.75" thickBot="1" x14ac:dyDescent="0.3">
      <c r="A22" s="29" t="s">
        <v>20</v>
      </c>
      <c r="B22" s="66"/>
      <c r="C22" s="39">
        <v>223</v>
      </c>
      <c r="D22" s="61"/>
      <c r="E22" s="70"/>
      <c r="F22" s="72"/>
      <c r="G22" s="72"/>
      <c r="H22" s="61"/>
      <c r="I22" s="61"/>
      <c r="J22" s="61"/>
      <c r="K22" s="61"/>
      <c r="L22" s="61"/>
      <c r="M22" s="61"/>
      <c r="N22" s="61"/>
      <c r="O22" s="61"/>
    </row>
    <row r="23" spans="1:15" ht="15.75" thickBot="1" x14ac:dyDescent="0.3">
      <c r="A23" s="29" t="s">
        <v>22</v>
      </c>
      <c r="B23" s="66"/>
      <c r="C23" s="39" t="s">
        <v>88</v>
      </c>
      <c r="D23" s="61"/>
      <c r="E23" s="70"/>
      <c r="F23" s="70"/>
      <c r="G23" s="70"/>
      <c r="H23" s="61"/>
      <c r="I23" s="61"/>
      <c r="J23" s="61"/>
      <c r="K23" s="61"/>
      <c r="L23" s="61"/>
      <c r="M23" s="61"/>
      <c r="N23" s="61"/>
      <c r="O23" s="61"/>
    </row>
    <row r="24" spans="1:15" ht="26.25" thickBot="1" x14ac:dyDescent="0.3">
      <c r="A24" s="29" t="s">
        <v>23</v>
      </c>
      <c r="B24" s="66">
        <v>244</v>
      </c>
      <c r="C24" s="39" t="s">
        <v>89</v>
      </c>
      <c r="D24" s="61"/>
      <c r="E24" s="70"/>
      <c r="F24" s="70">
        <v>630200</v>
      </c>
      <c r="G24" s="70">
        <f>D24+E24+F24</f>
        <v>630200</v>
      </c>
      <c r="H24" s="61"/>
      <c r="I24" s="61"/>
      <c r="J24" s="61"/>
      <c r="K24" s="61"/>
      <c r="L24" s="61"/>
      <c r="M24" s="61"/>
      <c r="N24" s="61"/>
      <c r="O24" s="61"/>
    </row>
    <row r="25" spans="1:15" ht="15.75" thickBot="1" x14ac:dyDescent="0.3">
      <c r="A25" s="29" t="s">
        <v>24</v>
      </c>
      <c r="B25" s="66">
        <v>244</v>
      </c>
      <c r="C25" s="39" t="s">
        <v>90</v>
      </c>
      <c r="D25" s="61"/>
      <c r="E25" s="70"/>
      <c r="F25" s="70">
        <v>21970.02</v>
      </c>
      <c r="G25" s="70">
        <f>D25+E25+F25</f>
        <v>21970.02</v>
      </c>
      <c r="H25" s="61"/>
      <c r="I25" s="61"/>
      <c r="J25" s="61"/>
      <c r="K25" s="61"/>
      <c r="L25" s="61"/>
      <c r="M25" s="61"/>
      <c r="N25" s="61"/>
      <c r="O25" s="61"/>
    </row>
    <row r="26" spans="1:15" ht="51.75" thickBot="1" x14ac:dyDescent="0.3">
      <c r="A26" s="29" t="s">
        <v>25</v>
      </c>
      <c r="B26" s="66"/>
      <c r="C26" s="41">
        <v>224</v>
      </c>
      <c r="D26" s="61"/>
      <c r="E26" s="70"/>
      <c r="F26" s="70"/>
      <c r="G26" s="70"/>
      <c r="H26" s="61"/>
      <c r="I26" s="61"/>
      <c r="J26" s="61"/>
      <c r="K26" s="61"/>
      <c r="L26" s="61"/>
      <c r="M26" s="61"/>
      <c r="N26" s="61"/>
      <c r="O26" s="61"/>
    </row>
    <row r="27" spans="1:15" ht="27.75" thickBot="1" x14ac:dyDescent="0.3">
      <c r="A27" s="30" t="s">
        <v>72</v>
      </c>
      <c r="B27" s="73"/>
      <c r="C27" s="68">
        <v>225</v>
      </c>
      <c r="D27" s="61"/>
      <c r="E27" s="70"/>
      <c r="F27" s="72">
        <v>600000</v>
      </c>
      <c r="G27" s="72">
        <f>G28+G29</f>
        <v>600000</v>
      </c>
      <c r="H27" s="61"/>
      <c r="I27" s="61"/>
      <c r="J27" s="60">
        <f>J28+J29</f>
        <v>597849.36</v>
      </c>
      <c r="K27" s="60">
        <f>K28+K29</f>
        <v>597849.36</v>
      </c>
      <c r="L27" s="61"/>
      <c r="M27" s="61"/>
      <c r="N27" s="60"/>
      <c r="O27" s="60"/>
    </row>
    <row r="28" spans="1:15" ht="26.25" thickBot="1" x14ac:dyDescent="0.3">
      <c r="A28" s="29" t="s">
        <v>26</v>
      </c>
      <c r="B28" s="66">
        <v>244</v>
      </c>
      <c r="C28" s="41">
        <v>225</v>
      </c>
      <c r="D28" s="61"/>
      <c r="E28" s="70"/>
      <c r="F28" s="70">
        <v>600000</v>
      </c>
      <c r="G28" s="70">
        <f>D28+E28+F28</f>
        <v>600000</v>
      </c>
      <c r="H28" s="61"/>
      <c r="I28" s="61"/>
      <c r="J28" s="61">
        <v>597849.36</v>
      </c>
      <c r="K28" s="61">
        <f>J28</f>
        <v>597849.36</v>
      </c>
      <c r="L28" s="61"/>
      <c r="M28" s="61"/>
      <c r="N28" s="61"/>
      <c r="O28" s="61"/>
    </row>
    <row r="29" spans="1:15" ht="15.75" thickBot="1" x14ac:dyDescent="0.3">
      <c r="A29" s="29" t="s">
        <v>27</v>
      </c>
      <c r="B29" s="66">
        <v>243</v>
      </c>
      <c r="C29" s="41">
        <v>225</v>
      </c>
      <c r="D29" s="61"/>
      <c r="E29" s="70"/>
      <c r="F29" s="70"/>
      <c r="G29" s="70"/>
      <c r="H29" s="61"/>
      <c r="I29" s="61"/>
      <c r="J29" s="61"/>
      <c r="K29" s="61"/>
      <c r="L29" s="61"/>
      <c r="M29" s="61"/>
      <c r="N29" s="61"/>
      <c r="O29" s="61"/>
    </row>
    <row r="30" spans="1:15" ht="15.75" thickBot="1" x14ac:dyDescent="0.3">
      <c r="A30" s="30" t="s">
        <v>28</v>
      </c>
      <c r="B30" s="66"/>
      <c r="C30" s="68">
        <v>226</v>
      </c>
      <c r="D30" s="61"/>
      <c r="E30" s="70"/>
      <c r="F30" s="70"/>
      <c r="G30" s="70"/>
      <c r="H30" s="61"/>
      <c r="I30" s="61"/>
      <c r="J30" s="60">
        <f>J31+J32</f>
        <v>260799.14</v>
      </c>
      <c r="K30" s="60">
        <f>K31+K32</f>
        <v>260799.14</v>
      </c>
      <c r="L30" s="61"/>
      <c r="M30" s="61"/>
      <c r="N30" s="60">
        <f>N31+N32</f>
        <v>47810.14</v>
      </c>
      <c r="O30" s="60">
        <f>O31+O32</f>
        <v>47810.14</v>
      </c>
    </row>
    <row r="31" spans="1:15" ht="15.75" thickBot="1" x14ac:dyDescent="0.3">
      <c r="A31" s="29" t="s">
        <v>29</v>
      </c>
      <c r="B31" s="66">
        <v>112</v>
      </c>
      <c r="C31" s="41">
        <v>226</v>
      </c>
      <c r="D31" s="61"/>
      <c r="E31" s="70"/>
      <c r="F31" s="70"/>
      <c r="G31" s="70"/>
      <c r="H31" s="61"/>
      <c r="I31" s="61"/>
      <c r="J31" s="61"/>
      <c r="K31" s="61"/>
      <c r="L31" s="61"/>
      <c r="M31" s="61"/>
      <c r="N31" s="61">
        <v>17310.2</v>
      </c>
      <c r="O31" s="61">
        <f>L31+M31+N31</f>
        <v>17310.2</v>
      </c>
    </row>
    <row r="32" spans="1:15" ht="15.75" thickBot="1" x14ac:dyDescent="0.3">
      <c r="A32" s="29" t="s">
        <v>29</v>
      </c>
      <c r="B32" s="66">
        <v>244</v>
      </c>
      <c r="C32" s="82">
        <v>226</v>
      </c>
      <c r="D32" s="61"/>
      <c r="E32" s="70"/>
      <c r="F32" s="70"/>
      <c r="G32" s="70"/>
      <c r="H32" s="61"/>
      <c r="I32" s="61"/>
      <c r="J32" s="61">
        <v>260799.14</v>
      </c>
      <c r="K32" s="61">
        <f>H32+I32+J32</f>
        <v>260799.14</v>
      </c>
      <c r="L32" s="61"/>
      <c r="M32" s="61"/>
      <c r="N32" s="61">
        <v>30499.94</v>
      </c>
      <c r="O32" s="61">
        <f>L32+M32+N32</f>
        <v>30499.94</v>
      </c>
    </row>
    <row r="33" spans="1:15" ht="15.75" thickBot="1" x14ac:dyDescent="0.3">
      <c r="A33" s="28" t="s">
        <v>30</v>
      </c>
      <c r="B33" s="74"/>
      <c r="C33" s="41">
        <v>227</v>
      </c>
      <c r="D33" s="61"/>
      <c r="E33" s="70"/>
      <c r="F33" s="70"/>
      <c r="G33" s="70"/>
      <c r="H33" s="61"/>
      <c r="I33" s="61"/>
      <c r="J33" s="61"/>
      <c r="K33" s="61"/>
      <c r="L33" s="61"/>
      <c r="M33" s="61"/>
      <c r="N33" s="61"/>
      <c r="O33" s="61"/>
    </row>
    <row r="34" spans="1:15" ht="26.25" thickBot="1" x14ac:dyDescent="0.3">
      <c r="A34" s="28" t="s">
        <v>59</v>
      </c>
      <c r="B34" s="74">
        <v>244</v>
      </c>
      <c r="C34" s="41">
        <v>228</v>
      </c>
      <c r="D34" s="61"/>
      <c r="E34" s="70"/>
      <c r="F34" s="70"/>
      <c r="G34" s="70"/>
      <c r="H34" s="61"/>
      <c r="I34" s="61"/>
      <c r="J34" s="61">
        <v>14512.92</v>
      </c>
      <c r="K34" s="61">
        <f>H34+I34+J34</f>
        <v>14512.92</v>
      </c>
      <c r="L34" s="61"/>
      <c r="M34" s="61"/>
      <c r="N34" s="61"/>
      <c r="O34" s="61"/>
    </row>
    <row r="35" spans="1:15" ht="39" thickBot="1" x14ac:dyDescent="0.3">
      <c r="A35" s="28" t="s">
        <v>31</v>
      </c>
      <c r="B35" s="74"/>
      <c r="C35" s="41">
        <v>229</v>
      </c>
      <c r="D35" s="61"/>
      <c r="E35" s="70"/>
      <c r="F35" s="70"/>
      <c r="G35" s="70"/>
      <c r="H35" s="61"/>
      <c r="I35" s="61"/>
      <c r="J35" s="61"/>
      <c r="K35" s="61"/>
      <c r="L35" s="61"/>
      <c r="M35" s="61"/>
      <c r="N35" s="61"/>
      <c r="O35" s="61"/>
    </row>
    <row r="36" spans="1:15" ht="15.75" thickBot="1" x14ac:dyDescent="0.3">
      <c r="A36" s="30" t="s">
        <v>32</v>
      </c>
      <c r="B36" s="75"/>
      <c r="C36" s="41">
        <v>260</v>
      </c>
      <c r="D36" s="61"/>
      <c r="E36" s="70"/>
      <c r="F36" s="70"/>
      <c r="G36" s="70"/>
      <c r="H36" s="61"/>
      <c r="I36" s="61"/>
      <c r="J36" s="61"/>
      <c r="K36" s="61"/>
      <c r="L36" s="61"/>
      <c r="M36" s="61"/>
      <c r="N36" s="61"/>
      <c r="O36" s="61"/>
    </row>
    <row r="37" spans="1:15" ht="26.25" thickBot="1" x14ac:dyDescent="0.3">
      <c r="A37" s="29" t="s">
        <v>34</v>
      </c>
      <c r="B37" s="76"/>
      <c r="C37" s="41">
        <v>262</v>
      </c>
      <c r="D37" s="61"/>
      <c r="E37" s="70"/>
      <c r="F37" s="70"/>
      <c r="G37" s="70"/>
      <c r="H37" s="61"/>
      <c r="I37" s="61"/>
      <c r="J37" s="61"/>
      <c r="K37" s="61"/>
      <c r="L37" s="61"/>
      <c r="M37" s="61"/>
      <c r="N37" s="61"/>
      <c r="O37" s="61"/>
    </row>
    <row r="38" spans="1:15" ht="26.25" thickBot="1" x14ac:dyDescent="0.3">
      <c r="A38" s="29" t="s">
        <v>35</v>
      </c>
      <c r="B38" s="76"/>
      <c r="C38" s="41">
        <v>266</v>
      </c>
      <c r="D38" s="61"/>
      <c r="E38" s="70"/>
      <c r="F38" s="70"/>
      <c r="G38" s="70"/>
      <c r="H38" s="61"/>
      <c r="I38" s="61"/>
      <c r="J38" s="61"/>
      <c r="K38" s="61"/>
      <c r="L38" s="61"/>
      <c r="M38" s="61"/>
      <c r="N38" s="61"/>
      <c r="O38" s="61"/>
    </row>
    <row r="39" spans="1:15" ht="15.75" thickBot="1" x14ac:dyDescent="0.3">
      <c r="A39" s="30" t="s">
        <v>36</v>
      </c>
      <c r="B39" s="66"/>
      <c r="C39" s="68">
        <v>290</v>
      </c>
      <c r="D39" s="61"/>
      <c r="E39" s="70"/>
      <c r="F39" s="70"/>
      <c r="G39" s="70"/>
      <c r="H39" s="61"/>
      <c r="I39" s="61"/>
      <c r="J39" s="60">
        <f>J40+J41+J42+J43+J44+J45+J46</f>
        <v>2975.9700000000003</v>
      </c>
      <c r="K39" s="60">
        <f>K40+K41+K42+K43+K44+K45+K46</f>
        <v>2975.9700000000003</v>
      </c>
      <c r="L39" s="61"/>
      <c r="M39" s="61"/>
      <c r="N39" s="60"/>
      <c r="O39" s="60"/>
    </row>
    <row r="40" spans="1:15" ht="15.75" thickBot="1" x14ac:dyDescent="0.3">
      <c r="A40" s="28" t="s">
        <v>37</v>
      </c>
      <c r="B40" s="66">
        <v>852</v>
      </c>
      <c r="C40" s="41">
        <v>291</v>
      </c>
      <c r="D40" s="61"/>
      <c r="E40" s="70"/>
      <c r="F40" s="70"/>
      <c r="G40" s="70"/>
      <c r="H40" s="61"/>
      <c r="I40" s="61"/>
      <c r="J40" s="61">
        <v>1600</v>
      </c>
      <c r="K40" s="61">
        <f>H40+I40+J40</f>
        <v>1600</v>
      </c>
      <c r="L40" s="61"/>
      <c r="M40" s="61"/>
      <c r="N40" s="61"/>
      <c r="O40" s="61"/>
    </row>
    <row r="41" spans="1:15" ht="26.25" thickBot="1" x14ac:dyDescent="0.3">
      <c r="A41" s="28" t="s">
        <v>38</v>
      </c>
      <c r="B41" s="66">
        <v>853</v>
      </c>
      <c r="C41" s="41">
        <v>291</v>
      </c>
      <c r="D41" s="61"/>
      <c r="E41" s="70"/>
      <c r="F41" s="70"/>
      <c r="G41" s="70"/>
      <c r="H41" s="61"/>
      <c r="I41" s="61"/>
      <c r="J41" s="61">
        <v>1375.97</v>
      </c>
      <c r="K41" s="61">
        <f>H41+I41+J41</f>
        <v>1375.97</v>
      </c>
      <c r="L41" s="61"/>
      <c r="M41" s="61"/>
      <c r="N41" s="61"/>
      <c r="O41" s="61"/>
    </row>
    <row r="42" spans="1:15" ht="39" thickBot="1" x14ac:dyDescent="0.3">
      <c r="A42" s="28" t="s">
        <v>39</v>
      </c>
      <c r="B42" s="66"/>
      <c r="C42" s="41">
        <v>292</v>
      </c>
      <c r="D42" s="61"/>
      <c r="E42" s="70"/>
      <c r="F42" s="70"/>
      <c r="G42" s="70"/>
      <c r="H42" s="61"/>
      <c r="I42" s="61"/>
      <c r="J42" s="61"/>
      <c r="K42" s="61"/>
      <c r="L42" s="61"/>
      <c r="M42" s="61"/>
      <c r="N42" s="61"/>
      <c r="O42" s="61"/>
    </row>
    <row r="43" spans="1:15" ht="39" thickBot="1" x14ac:dyDescent="0.3">
      <c r="A43" s="28" t="s">
        <v>40</v>
      </c>
      <c r="B43" s="66"/>
      <c r="C43" s="41">
        <v>293</v>
      </c>
      <c r="D43" s="61"/>
      <c r="E43" s="70"/>
      <c r="F43" s="70"/>
      <c r="G43" s="70"/>
      <c r="H43" s="61"/>
      <c r="I43" s="61"/>
      <c r="J43" s="61"/>
      <c r="K43" s="61"/>
      <c r="L43" s="61"/>
      <c r="M43" s="61"/>
      <c r="N43" s="61"/>
      <c r="O43" s="61"/>
    </row>
    <row r="44" spans="1:15" ht="15.75" thickBot="1" x14ac:dyDescent="0.3">
      <c r="A44" s="28" t="s">
        <v>41</v>
      </c>
      <c r="B44" s="66"/>
      <c r="C44" s="41">
        <v>295</v>
      </c>
      <c r="D44" s="61"/>
      <c r="E44" s="70"/>
      <c r="F44" s="70"/>
      <c r="G44" s="70"/>
      <c r="H44" s="61"/>
      <c r="I44" s="61"/>
      <c r="J44" s="61"/>
      <c r="K44" s="61"/>
      <c r="L44" s="61"/>
      <c r="M44" s="61"/>
      <c r="N44" s="61"/>
      <c r="O44" s="61"/>
    </row>
    <row r="45" spans="1:15" ht="26.25" thickBot="1" x14ac:dyDescent="0.3">
      <c r="A45" s="29" t="s">
        <v>62</v>
      </c>
      <c r="B45" s="66"/>
      <c r="C45" s="41">
        <v>296</v>
      </c>
      <c r="D45" s="61"/>
      <c r="E45" s="70"/>
      <c r="F45" s="70"/>
      <c r="G45" s="70"/>
      <c r="H45" s="61"/>
      <c r="I45" s="61"/>
      <c r="J45" s="61"/>
      <c r="K45" s="61"/>
      <c r="L45" s="61"/>
      <c r="M45" s="61"/>
      <c r="N45" s="61"/>
      <c r="O45" s="61"/>
    </row>
    <row r="46" spans="1:15" ht="26.25" thickBot="1" x14ac:dyDescent="0.3">
      <c r="A46" s="29" t="s">
        <v>63</v>
      </c>
      <c r="B46" s="66"/>
      <c r="C46" s="41">
        <v>297</v>
      </c>
      <c r="D46" s="61"/>
      <c r="E46" s="70"/>
      <c r="F46" s="70"/>
      <c r="G46" s="70"/>
      <c r="H46" s="61"/>
      <c r="I46" s="61"/>
      <c r="J46" s="61"/>
      <c r="K46" s="61"/>
      <c r="L46" s="61"/>
      <c r="M46" s="61"/>
      <c r="N46" s="61"/>
      <c r="O46" s="61"/>
    </row>
    <row r="47" spans="1:15" ht="27.75" thickBot="1" x14ac:dyDescent="0.3">
      <c r="A47" s="30" t="s">
        <v>42</v>
      </c>
      <c r="B47" s="66"/>
      <c r="C47" s="41">
        <v>310</v>
      </c>
      <c r="D47" s="61"/>
      <c r="E47" s="70"/>
      <c r="F47" s="72">
        <f>F48+F49</f>
        <v>460258.39</v>
      </c>
      <c r="G47" s="72">
        <f>G48+G49</f>
        <v>460258.39</v>
      </c>
      <c r="H47" s="61"/>
      <c r="I47" s="61"/>
      <c r="J47" s="60">
        <f>J48+J49</f>
        <v>560814</v>
      </c>
      <c r="K47" s="60">
        <f>K48+K49</f>
        <v>560814</v>
      </c>
      <c r="L47" s="61"/>
      <c r="M47" s="61"/>
      <c r="N47" s="60">
        <f>N48+N49</f>
        <v>77000</v>
      </c>
      <c r="O47" s="60">
        <f>O48+O49</f>
        <v>77000</v>
      </c>
    </row>
    <row r="48" spans="1:15" ht="15.75" thickBot="1" x14ac:dyDescent="0.3">
      <c r="A48" s="29" t="s">
        <v>43</v>
      </c>
      <c r="B48" s="66">
        <v>244</v>
      </c>
      <c r="C48" s="41">
        <v>310</v>
      </c>
      <c r="D48" s="61"/>
      <c r="E48" s="70"/>
      <c r="F48" s="70">
        <v>460258.39</v>
      </c>
      <c r="G48" s="70">
        <f>D48+E48+F48</f>
        <v>460258.39</v>
      </c>
      <c r="H48" s="61"/>
      <c r="I48" s="61"/>
      <c r="J48" s="61">
        <v>560814</v>
      </c>
      <c r="K48" s="61">
        <f>H48+I48+J48</f>
        <v>560814</v>
      </c>
      <c r="L48" s="61"/>
      <c r="M48" s="61"/>
      <c r="N48" s="61">
        <v>77000</v>
      </c>
      <c r="O48" s="61">
        <f>L48+M48+N48</f>
        <v>77000</v>
      </c>
    </row>
    <row r="49" spans="1:15" ht="26.25" thickBot="1" x14ac:dyDescent="0.3">
      <c r="A49" s="29" t="s">
        <v>44</v>
      </c>
      <c r="B49" s="66">
        <v>243</v>
      </c>
      <c r="C49" s="41">
        <v>310</v>
      </c>
      <c r="D49" s="61"/>
      <c r="E49" s="70"/>
      <c r="F49" s="70"/>
      <c r="G49" s="70"/>
      <c r="H49" s="61"/>
      <c r="I49" s="61"/>
      <c r="J49" s="61"/>
      <c r="K49" s="61"/>
      <c r="L49" s="61"/>
      <c r="M49" s="61"/>
      <c r="N49" s="61"/>
      <c r="O49" s="61"/>
    </row>
    <row r="50" spans="1:15" ht="27.75" thickBot="1" x14ac:dyDescent="0.3">
      <c r="A50" s="30" t="s">
        <v>45</v>
      </c>
      <c r="B50" s="66"/>
      <c r="C50" s="68">
        <v>340</v>
      </c>
      <c r="D50" s="61"/>
      <c r="E50" s="70"/>
      <c r="F50" s="72">
        <f>F51+F52+F56+F57+F58</f>
        <v>2938462.22</v>
      </c>
      <c r="G50" s="72">
        <f>G51+G52+G53+G54+G55+G56+G57+G58</f>
        <v>2938462.22</v>
      </c>
      <c r="H50" s="61"/>
      <c r="I50" s="61"/>
      <c r="J50" s="60">
        <f>J51+J52+J53+J54+J55+J56+J57+J58</f>
        <v>623772.61</v>
      </c>
      <c r="K50" s="60">
        <f>K51+K52+K53+K54+K55+K56+K57+K58</f>
        <v>623772.61</v>
      </c>
      <c r="L50" s="61"/>
      <c r="M50" s="61"/>
      <c r="N50" s="60">
        <f>N51+N52+N53+N54+N55+N56+N57+N58</f>
        <v>1600</v>
      </c>
      <c r="O50" s="60">
        <f>O51+O52+O53+O54+O55+O56+O57+O58</f>
        <v>1600</v>
      </c>
    </row>
    <row r="51" spans="1:15" ht="26.25" thickBot="1" x14ac:dyDescent="0.3">
      <c r="A51" s="28" t="s">
        <v>46</v>
      </c>
      <c r="B51" s="66">
        <v>244</v>
      </c>
      <c r="C51" s="39">
        <v>341</v>
      </c>
      <c r="D51" s="61"/>
      <c r="E51" s="70"/>
      <c r="F51" s="70">
        <v>34082.660000000003</v>
      </c>
      <c r="G51" s="70">
        <f>D51+E51+F51</f>
        <v>34082.660000000003</v>
      </c>
      <c r="H51" s="61"/>
      <c r="I51" s="61"/>
      <c r="J51" s="61"/>
      <c r="K51" s="61"/>
      <c r="L51" s="61"/>
      <c r="M51" s="61"/>
      <c r="N51" s="61"/>
      <c r="O51" s="61"/>
    </row>
    <row r="52" spans="1:15" ht="15.75" thickBot="1" x14ac:dyDescent="0.3">
      <c r="A52" s="28" t="s">
        <v>47</v>
      </c>
      <c r="B52" s="66">
        <v>244</v>
      </c>
      <c r="C52" s="39">
        <v>342</v>
      </c>
      <c r="D52" s="61"/>
      <c r="E52" s="70"/>
      <c r="F52" s="70">
        <v>2452000</v>
      </c>
      <c r="G52" s="70">
        <f>D52+E52+F52</f>
        <v>2452000</v>
      </c>
      <c r="H52" s="61"/>
      <c r="I52" s="61"/>
      <c r="J52" s="61"/>
      <c r="K52" s="61"/>
      <c r="L52" s="61"/>
      <c r="M52" s="61"/>
      <c r="N52" s="61"/>
      <c r="O52" s="61"/>
    </row>
    <row r="53" spans="1:15" ht="26.25" thickBot="1" x14ac:dyDescent="0.3">
      <c r="A53" s="28" t="s">
        <v>48</v>
      </c>
      <c r="B53" s="66">
        <v>244</v>
      </c>
      <c r="C53" s="41">
        <v>343</v>
      </c>
      <c r="D53" s="61"/>
      <c r="E53" s="70"/>
      <c r="F53" s="70"/>
      <c r="G53" s="70"/>
      <c r="H53" s="61"/>
      <c r="I53" s="61"/>
      <c r="J53" s="61">
        <v>286276.61</v>
      </c>
      <c r="K53" s="61">
        <f>H53+I53+J53</f>
        <v>286276.61</v>
      </c>
      <c r="L53" s="61"/>
      <c r="M53" s="61"/>
      <c r="N53" s="61"/>
      <c r="O53" s="61"/>
    </row>
    <row r="54" spans="1:15" ht="26.25" thickBot="1" x14ac:dyDescent="0.3">
      <c r="A54" s="36" t="s">
        <v>49</v>
      </c>
      <c r="B54" s="77"/>
      <c r="C54" s="78" t="s">
        <v>91</v>
      </c>
      <c r="D54" s="61"/>
      <c r="E54" s="70"/>
      <c r="F54" s="70"/>
      <c r="G54" s="70"/>
      <c r="H54" s="61"/>
      <c r="I54" s="61"/>
      <c r="J54" s="61"/>
      <c r="K54" s="61"/>
      <c r="L54" s="61"/>
      <c r="M54" s="61"/>
      <c r="N54" s="61"/>
      <c r="O54" s="61"/>
    </row>
    <row r="55" spans="1:15" ht="26.25" thickBot="1" x14ac:dyDescent="0.3">
      <c r="A55" s="28" t="s">
        <v>50</v>
      </c>
      <c r="B55" s="66">
        <v>244</v>
      </c>
      <c r="C55" s="41">
        <v>344</v>
      </c>
      <c r="D55" s="61"/>
      <c r="E55" s="70"/>
      <c r="F55" s="70"/>
      <c r="G55" s="70"/>
      <c r="H55" s="61"/>
      <c r="I55" s="61"/>
      <c r="J55" s="61">
        <v>46496</v>
      </c>
      <c r="K55" s="61">
        <f>H55+I55+J55</f>
        <v>46496</v>
      </c>
      <c r="L55" s="61"/>
      <c r="M55" s="61"/>
      <c r="N55" s="61"/>
      <c r="O55" s="61"/>
    </row>
    <row r="56" spans="1:15" ht="15.75" thickBot="1" x14ac:dyDescent="0.3">
      <c r="A56" s="28" t="s">
        <v>51</v>
      </c>
      <c r="B56" s="66">
        <v>244</v>
      </c>
      <c r="C56" s="41">
        <v>345</v>
      </c>
      <c r="D56" s="61"/>
      <c r="E56" s="70"/>
      <c r="F56" s="70">
        <v>325391.56</v>
      </c>
      <c r="G56" s="70">
        <f>D56+E56+F56</f>
        <v>325391.56</v>
      </c>
      <c r="H56" s="61"/>
      <c r="I56" s="61"/>
      <c r="J56" s="61">
        <v>0</v>
      </c>
      <c r="K56" s="61">
        <f>H56+I56+J56</f>
        <v>0</v>
      </c>
      <c r="L56" s="61"/>
      <c r="M56" s="61"/>
      <c r="N56" s="61"/>
      <c r="O56" s="61"/>
    </row>
    <row r="57" spans="1:15" ht="26.25" thickBot="1" x14ac:dyDescent="0.3">
      <c r="A57" s="28" t="s">
        <v>73</v>
      </c>
      <c r="B57" s="66">
        <v>244</v>
      </c>
      <c r="C57" s="41">
        <v>346</v>
      </c>
      <c r="D57" s="61"/>
      <c r="E57" s="70"/>
      <c r="F57" s="70">
        <v>126988</v>
      </c>
      <c r="G57" s="70">
        <f>D57+E57+F57</f>
        <v>126988</v>
      </c>
      <c r="H57" s="61"/>
      <c r="I57" s="61"/>
      <c r="J57" s="61">
        <v>261000</v>
      </c>
      <c r="K57" s="61">
        <f>H57+I57+J57</f>
        <v>261000</v>
      </c>
      <c r="L57" s="61"/>
      <c r="M57" s="61"/>
      <c r="N57" s="61">
        <v>1600</v>
      </c>
      <c r="O57" s="61">
        <f>N57</f>
        <v>1600</v>
      </c>
    </row>
    <row r="58" spans="1:15" ht="39" thickBot="1" x14ac:dyDescent="0.3">
      <c r="A58" s="28" t="s">
        <v>53</v>
      </c>
      <c r="B58" s="66">
        <v>244</v>
      </c>
      <c r="C58" s="41">
        <v>349</v>
      </c>
      <c r="D58" s="61"/>
      <c r="E58" s="70"/>
      <c r="F58" s="70"/>
      <c r="G58" s="70"/>
      <c r="H58" s="61"/>
      <c r="I58" s="61"/>
      <c r="J58" s="61">
        <v>30000</v>
      </c>
      <c r="K58" s="61">
        <f>H58+I58+J58</f>
        <v>30000</v>
      </c>
      <c r="L58" s="61"/>
      <c r="M58" s="61"/>
      <c r="N58" s="61"/>
      <c r="O58" s="61"/>
    </row>
  </sheetData>
  <mergeCells count="22">
    <mergeCell ref="A1:K1"/>
    <mergeCell ref="A2:A6"/>
    <mergeCell ref="B2:B6"/>
    <mergeCell ref="D2:G2"/>
    <mergeCell ref="D3:G3"/>
    <mergeCell ref="D4:G4"/>
    <mergeCell ref="H2:K2"/>
    <mergeCell ref="H3:K3"/>
    <mergeCell ref="H4:K4"/>
    <mergeCell ref="D5:D6"/>
    <mergeCell ref="E5:E6"/>
    <mergeCell ref="F5:F6"/>
    <mergeCell ref="G5:G6"/>
    <mergeCell ref="I5:I6"/>
    <mergeCell ref="J5:J6"/>
    <mergeCell ref="K5:K6"/>
    <mergeCell ref="L2:O2"/>
    <mergeCell ref="L3:O3"/>
    <mergeCell ref="L4:O4"/>
    <mergeCell ref="M5:M6"/>
    <mergeCell ref="N5:N6"/>
    <mergeCell ref="O5:O6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ГЗ</vt:lpstr>
      <vt:lpstr>иные цели</vt:lpstr>
      <vt:lpstr>платные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Бухгалтер</cp:lastModifiedBy>
  <cp:lastPrinted>2019-01-25T12:12:10Z</cp:lastPrinted>
  <dcterms:created xsi:type="dcterms:W3CDTF">2018-11-20T09:24:34Z</dcterms:created>
  <dcterms:modified xsi:type="dcterms:W3CDTF">2019-12-25T14:39:24Z</dcterms:modified>
</cp:coreProperties>
</file>